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116" documentId="120_S{2AC9BD13-BADA-5192-A53E-5A8FF88502F6}" xr6:coauthVersionLast="47" xr6:coauthVersionMax="47" xr10:uidLastSave="{0BEFAA29-B1D7-43AD-9331-3CD886489E97}"/>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3" i="9"/>
  <c r="J3" i="9"/>
  <c r="I3" i="9"/>
  <c r="G3" i="9"/>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<sst xmlns="http://schemas.openxmlformats.org/spreadsheetml/2006/main" count="180287" uniqueCount="39128">
  <si>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</si>
  <si>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</si>
  <si>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</si>
  <si>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</si>
  <si>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</si>
  <si>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</si>
  <si>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</si>
  <si>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</si>
  <si>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</si>
  <si>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</si>
  <si>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</si>
  <si>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</si>
  <si>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</si>
  <si>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</si>
  <si>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</si>
  <si>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</si>
  <si>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</si>
  <si>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</si>
  <si>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</si>
  <si>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</si>
  <si>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</si>
  <si>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</si>
  <si>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</si>
  <si>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</si>
  <si>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</si>
  <si>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</si>
  <si>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</si>
  <si>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</si>
  <si>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</si>
  <si>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</si>
  <si>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</si>
  <si>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</si>
  <si>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</si>
  <si>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</si>
  <si>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</si>
  <si>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</si>
  <si>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</si>
  <si>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</si>
  <si>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</si>
  <si>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</si>
  <si>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</si>
  <si>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</si>
  <si>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</si>
  <si>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</si>
  <si>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</si>
  <si>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</si>
  <si>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</si>
  <si>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</si>
  <si>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</si>
  <si>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</si>
  <si>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</si>
  <si>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</si>
  <si>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</si>
  <si>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</si>
  <si>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</si>
  <si>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</si>
  <si>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</si>
  <si>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</si>
  <si>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</si>
  <si>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</si>
  <si>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</si>
  <si>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</si>
  <si>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</si>
  <si>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</si>
  <si>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</si>
  <si>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</si>
  <si>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</si>
  <si>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</si>
  <si>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</si>
  <si>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</si>
  <si>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</si>
  <si>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</si>
  <si>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</si>
  <si>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</si>
  <si>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</si>
  <si>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</si>
  <si>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</si>
  <si>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</si>
  <si>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</si>
  <si>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</si>
  <si>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</si>
  <si>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</si>
  <si>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</si>
  <si>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</si>
  <si>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</si>
  <si>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</si>
  <si>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</si>
  <si>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</si>
  <si>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</si>
  <si>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</si>
  <si>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</si>
  <si>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</si>
  <si>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</si>
  <si>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</si>
  <si>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</si>
  <si>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</si>
  <si>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</si>
  <si>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</si>
  <si>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</si>
  <si>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</si>
  <si>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</si>
  <si>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</si>
  <si>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</si>
  <si>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</si>
  <si>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</si>
  <si>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</si>
  <si>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</si>
  <si>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</si>
  <si>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</si>
  <si>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</si>
  <si>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</si>
  <si>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</si>
  <si>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</si>
  <si>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</si>
  <si>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</si>
  <si>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</si>
  <si>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</si>
  <si>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</si>
  <si>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</si>
  <si>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</si>
  <si>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</si>
  <si>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</si>
  <si>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</si>
  <si>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</si>
  <si>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</si>
  <si>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</si>
  <si>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</si>
  <si>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</si>
  <si>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</si>
  <si>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</si>
  <si>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</si>
  <si>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</si>
  <si>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</si>
  <si>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</si>
  <si>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</si>
  <si>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</si>
  <si>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</si>
  <si>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</si>
  <si>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</si>
  <si>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</si>
  <si>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</si>
  <si>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</si>
  <si>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</si>
  <si>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</si>
  <si>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</si>
  <si>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</si>
  <si>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</si>
  <si>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</si>
  <si>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</si>
  <si>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</si>
  <si>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</si>
  <si>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</si>
  <si>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</si>
  <si>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</si>
  <si>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</si>
  <si>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</si>
  <si>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</si>
  <si>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</si>
  <si>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</si>
  <si>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</si>
  <si>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</si>
  <si>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</si>
  <si>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</si>
  <si>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</si>
  <si>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</si>
  <si>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</si>
  <si>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</si>
  <si>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</si>
  <si>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</si>
  <si>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</si>
  <si>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</si>
  <si>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</si>
  <si>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</si>
  <si>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</si>
  <si>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</si>
  <si>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</si>
  <si>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</si>
  <si>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</si>
  <si>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</si>
  <si>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</si>
  <si>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</si>
  <si>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</si>
  <si>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</si>
  <si>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</si>
  <si>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</si>
  <si>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</si>
  <si>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</si>
  <si>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</si>
  <si>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</si>
  <si>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</si>
  <si>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</si>
  <si>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</si>
  <si>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</si>
  <si>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</si>
  <si>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</si>
  <si>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</si>
  <si>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</si>
  <si>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</si>
  <si>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</si>
  <si>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</si>
  <si>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</si>
  <si>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</si>
  <si>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</si>
  <si>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</si>
  <si>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</si>
  <si>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</si>
  <si>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</si>
  <si>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</si>
  <si>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</si>
  <si>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</si>
  <si>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</si>
  <si>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</si>
  <si>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</si>
  <si>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</si>
  <si>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</si>
  <si>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</si>
  <si>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</si>
  <si>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</si>
  <si>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</si>
  <si>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</si>
  <si>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</si>
  <si>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</si>
  <si>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</si>
  <si>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</si>
  <si>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</si>
  <si>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</si>
  <si>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</si>
  <si>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</si>
  <si>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</si>
  <si>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</si>
  <si>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</si>
  <si>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</si>
  <si>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</si>
  <si>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</si>
  <si>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</si>
  <si>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</si>
  <si>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</si>
  <si>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</si>
  <si>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</si>
  <si>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</si>
  <si>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</si>
  <si>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</si>
  <si>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</si>
  <si>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</si>
  <si>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</si>
  <si>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</si>
  <si>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</si>
  <si>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</si>
  <si>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</si>
  <si>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</si>
  <si>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</si>
  <si>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</si>
  <si>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</si>
  <si>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</si>
  <si>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</si>
  <si>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</si>
  <si>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</si>
  <si>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</si>
  <si>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</si>
  <si>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</si>
  <si>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</si>
  <si>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</si>
  <si>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</si>
  <si>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</si>
  <si>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</si>
  <si>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</si>
  <si>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</si>
  <si>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</si>
  <si>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</si>
  <si>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</si>
  <si>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</si>
  <si>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</si>
  <si>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</si>
  <si>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</si>
  <si>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</si>
  <si>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</si>
  <si>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</si>
  <si>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</si>
  <si>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</si>
  <si>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</si>
  <si>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</si>
  <si>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</si>
  <si>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</si>
  <si>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</si>
  <si>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</si>
  <si>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</si>
  <si>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</si>
  <si>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</si>
  <si>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</si>
  <si>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</si>
  <si>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</si>
  <si>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</si>
  <si>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</si>
  <si>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</si>
  <si>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</si>
  <si>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</si>
  <si>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</si>
  <si>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</si>
  <si>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</si>
  <si>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</si>
  <si>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</si>
  <si>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</si>
  <si>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</si>
  <si>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</si>
  <si>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</si>
  <si>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</si>
  <si>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</si>
  <si>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</si>
  <si>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</si>
  <si>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</si>
  <si>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</si>
  <si>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</si>
  <si>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</si>
  <si>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</si>
  <si>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</si>
  <si>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</si>
  <si>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</si>
  <si>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</si>
  <si>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</si>
  <si>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</si>
  <si>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</si>
  <si>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</si>
  <si>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</si>
  <si>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</si>
  <si>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</si>
  <si>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</si>
  <si>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</si>
  <si>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</si>
  <si>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</si>
  <si>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</si>
  <si>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</si>
  <si>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</si>
  <si>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</si>
  <si>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</si>
  <si>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</si>
  <si>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</si>
  <si>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</si>
  <si>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</si>
  <si>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</si>
  <si>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</si>
  <si>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</si>
  <si>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</si>
  <si>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</si>
  <si>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</si>
  <si>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</si>
  <si>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</si>
  <si>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</si>
  <si>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</si>
  <si>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</si>
  <si>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</si>
  <si>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</si>
  <si>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</si>
  <si>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</si>
  <si>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</si>
  <si>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</si>
  <si>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</si>
  <si>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</si>
  <si>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</si>
  <si>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</si>
  <si>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</si>
  <si>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</si>
  <si>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</si>
  <si>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</si>
  <si>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</si>
  <si>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</si>
  <si>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</si>
  <si>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</si>
  <si>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</si>
  <si>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</si>
  <si>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</si>
  <si>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</si>
  <si>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</si>
  <si>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</si>
  <si>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</si>
  <si>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</si>
  <si>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</si>
  <si>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</si>
  <si>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</si>
  <si>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</si>
  <si>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</si>
  <si>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</si>
  <si>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</si>
  <si>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</si>
  <si>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</si>
  <si>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</si>
  <si>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</si>
  <si>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</si>
  <si>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</si>
  <si>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</si>
  <si>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</si>
  <si>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</si>
  <si>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</si>
  <si>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</si>
  <si>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</si>
  <si>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</si>
  <si>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</si>
  <si>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</si>
  <si>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</si>
  <si>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</si>
  <si>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</si>
  <si>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</si>
  <si>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</si>
  <si>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</si>
  <si>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</si>
  <si>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</si>
  <si>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</si>
  <si>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</si>
  <si>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</si>
  <si>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</si>
  <si>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</si>
  <si>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</si>
  <si>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</si>
  <si>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</si>
  <si>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</si>
  <si>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</si>
  <si>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</si>
  <si>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</si>
  <si>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</si>
  <si>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</si>
  <si>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</si>
  <si>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</si>
  <si>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</si>
  <si>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</si>
  <si>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</si>
  <si>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</si>
  <si>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</si>
  <si>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</si>
  <si>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</si>
  <si>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</si>
  <si>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</si>
  <si>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</si>
  <si>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</si>
  <si>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</si>
  <si>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</si>
  <si>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</si>
  <si>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</si>
  <si>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</si>
  <si>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</si>
  <si>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</si>
  <si>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</si>
  <si>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</si>
  <si>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</si>
  <si>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</si>
  <si>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</si>
  <si>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</si>
  <si>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</si>
  <si>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</si>
  <si>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</si>
  <si>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</si>
  <si>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</si>
  <si>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</si>
  <si>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</si>
  <si>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</si>
  <si>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</si>
  <si>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</si>
  <si>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</si>
  <si>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</si>
  <si>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</si>
  <si>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</si>
  <si>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</si>
  <si>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</si>
  <si>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</si>
  <si>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</si>
  <si>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</si>
  <si>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</si>
  <si>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</si>
  <si>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</si>
  <si>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</si>
  <si>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</si>
  <si>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</si>
  <si>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</si>
  <si>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</si>
  <si>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</si>
  <si>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</si>
  <si>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</si>
  <si>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</si>
  <si>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</si>
  <si>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</si>
  <si>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</si>
  <si>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</si>
  <si>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</si>
  <si>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</si>
  <si>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</si>
  <si>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</si>
  <si>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</si>
  <si>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</si>
  <si>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</si>
  <si>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</si>
  <si>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</si>
  <si>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</si>
  <si>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</si>
  <si>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</si>
  <si>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</si>
  <si>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</si>
  <si>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</si>
  <si>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</si>
  <si>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</si>
  <si>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</si>
  <si>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</si>
  <si>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</si>
  <si>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</si>
  <si>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</si>
  <si>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</si>
  <si>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</si>
  <si>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</si>
  <si>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</si>
  <si>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</si>
  <si>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</si>
  <si>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</si>
  <si>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</si>
  <si>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</si>
  <si>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</si>
  <si>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</si>
  <si>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</si>
  <si>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</si>
  <si>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</si>
  <si>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</si>
  <si>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</si>
  <si>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</si>
  <si>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</si>
  <si>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</si>
  <si>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</si>
  <si>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</si>
  <si>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</si>
  <si>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</si>
  <si>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</si>
  <si>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</si>
  <si>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</si>
  <si>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</si>
  <si>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</si>
  <si>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</si>
  <si>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</si>
  <si>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</si>
  <si>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</si>
  <si>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</si>
  <si>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</si>
  <si>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</si>
  <si>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</si>
  <si>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</si>
  <si>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</si>
  <si>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</si>
  <si>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</si>
  <si>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</si>
  <si>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</si>
  <si>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</si>
  <si>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</si>
  <si>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</si>
  <si>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</si>
  <si>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</si>
  <si>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</si>
  <si>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</si>
  <si>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</si>
  <si>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</si>
  <si>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</si>
  <si>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</si>
  <si>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</si>
  <si>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</si>
  <si>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</si>
  <si>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</si>
  <si>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</si>
  <si>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</si>
  <si>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</si>
  <si>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</si>
  <si>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</si>
  <si>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</si>
  <si>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</si>
  <si>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</si>
  <si>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</si>
  <si>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</si>
  <si>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</si>
  <si>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</si>
  <si>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</si>
  <si>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</si>
  <si>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</si>
  <si>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</si>
  <si>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</si>
  <si>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</si>
  <si>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</si>
  <si>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</si>
  <si>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</si>
  <si>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</si>
  <si>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</si>
  <si>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</si>
  <si>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</si>
  <si>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</si>
  <si>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</si>
  <si>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</si>
  <si>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</si>
  <si>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</si>
  <si>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</si>
  <si>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</si>
  <si>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</si>
  <si>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</si>
  <si>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</si>
  <si>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</si>
  <si>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</si>
  <si>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</si>
  <si>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</si>
  <si>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</si>
  <si>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</si>
  <si>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</si>
  <si>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</si>
  <si>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</si>
  <si>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</si>
  <si>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</si>
  <si>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</si>
  <si>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</si>
  <si>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</si>
  <si>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</si>
  <si>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</si>
  <si>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</si>
  <si>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</si>
  <si>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</si>
  <si>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</si>
  <si>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</si>
  <si>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</si>
  <si>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</si>
  <si>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</si>
  <si>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</si>
  <si>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</si>
  <si>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</si>
  <si>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</si>
  <si>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</si>
  <si>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</si>
  <si>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</si>
  <si>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</si>
  <si>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</si>
  <si>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</si>
  <si>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</si>
  <si>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</si>
  <si>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</si>
  <si>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</si>
  <si>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</si>
  <si>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</si>
  <si>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</si>
  <si>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</si>
  <si>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</si>
  <si>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</si>
  <si>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</si>
  <si>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</si>
  <si>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</si>
  <si>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</si>
  <si>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</si>
  <si>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</si>
  <si>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</si>
  <si>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</si>
  <si>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</si>
  <si>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</si>
  <si>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</si>
  <si>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</si>
  <si>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</si>
  <si>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</si>
  <si>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</si>
  <si>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</si>
  <si>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</si>
  <si>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</si>
  <si>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</si>
  <si>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</si>
  <si>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</si>
  <si>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</si>
  <si>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</si>
  <si>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</si>
  <si>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</si>
  <si>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</si>
  <si>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</si>
  <si>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</si>
  <si>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</si>
  <si>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</si>
  <si>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</si>
  <si>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</si>
  <si>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</si>
  <si>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</si>
  <si>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</si>
  <si>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</si>
  <si>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</si>
  <si>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</si>
  <si>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</si>
  <si>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</si>
  <si>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</si>
  <si>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</si>
  <si>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</si>
  <si>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</si>
  <si>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</si>
  <si>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</si>
  <si>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</si>
  <si>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</si>
  <si>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</si>
  <si>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</si>
  <si>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</si>
  <si>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</si>
  <si>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</si>
  <si>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</si>
  <si>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</si>
  <si>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</si>
  <si>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</si>
  <si>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</si>
  <si>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</si>
  <si>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</si>
  <si>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</si>
  <si>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</si>
  <si>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</si>
  <si>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</si>
  <si>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</si>
  <si>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</si>
  <si>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</si>
  <si>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</si>
  <si>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</si>
  <si>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</si>
  <si>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</si>
  <si>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</si>
  <si>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</si>
  <si>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</si>
  <si>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</si>
  <si>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</si>
  <si>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</si>
  <si>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</si>
  <si>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</si>
  <si>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</si>
  <si>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</si>
  <si>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</si>
  <si>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</si>
  <si>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</si>
  <si>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</si>
  <si>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</si>
  <si>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</si>
  <si>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</si>
  <si>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</si>
  <si>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</si>
  <si>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</si>
  <si>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</si>
  <si>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</si>
  <si>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</si>
  <si>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</si>
  <si>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</si>
  <si>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</si>
  <si>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</si>
  <si>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</si>
  <si>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</si>
  <si>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</si>
  <si>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</si>
  <si>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</si>
  <si>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</si>
  <si>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</si>
  <si>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</si>
  <si>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</si>
  <si>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</si>
  <si>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</si>
  <si>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</si>
  <si>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</si>
  <si>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</si>
  <si>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</si>
  <si>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</si>
  <si>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</si>
  <si>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</si>
  <si>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</si>
  <si>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</si>
  <si>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</si>
  <si>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</si>
  <si>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</si>
  <si>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</si>
  <si>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</si>
  <si>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</si>
  <si>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</si>
  <si>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</si>
  <si>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</si>
  <si>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</si>
  <si>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</si>
  <si>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</si>
  <si>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</si>
  <si>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</si>
  <si>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</si>
  <si>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</si>
  <si>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</si>
  <si>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</si>
  <si>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</si>
  <si>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</si>
  <si>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</si>
  <si>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</si>
  <si>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</si>
  <si>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</si>
  <si>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</si>
  <si>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</si>
  <si>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</si>
  <si>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</si>
  <si>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</si>
  <si>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</si>
  <si>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</si>
  <si>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</si>
  <si>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</si>
  <si>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</si>
  <si>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</si>
  <si>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</si>
  <si>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</si>
  <si>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</si>
  <si>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</si>
  <si>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</si>
  <si>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</si>
  <si>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</si>
  <si>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</si>
  <si>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</si>
  <si>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</si>
  <si>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</si>
  <si>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</si>
  <si>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</si>
  <si>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</si>
  <si>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</si>
  <si>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</si>
  <si>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</si>
  <si>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</si>
  <si>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</si>
  <si>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</si>
  <si>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</si>
  <si>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</si>
  <si>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</si>
  <si>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</si>
  <si>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</si>
  <si>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</si>
  <si>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</si>
  <si>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</si>
  <si>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</si>
  <si>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</si>
  <si>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</si>
  <si>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</si>
  <si>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</si>
  <si>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</si>
  <si>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</si>
  <si>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</si>
  <si>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</si>
  <si>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</si>
  <si>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</si>
  <si>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</si>
  <si>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</si>
  <si>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</si>
  <si>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</si>
  <si>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</si>
  <si>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</si>
  <si>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</si>
  <si>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</si>
  <si>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</si>
  <si>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</si>
  <si>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</si>
  <si>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</si>
  <si>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</si>
  <si>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</si>
  <si>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</si>
  <si>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</si>
  <si>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</si>
  <si>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</si>
  <si>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</si>
  <si>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</si>
  <si>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</si>
  <si>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</si>
  <si>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</si>
  <si>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</si>
  <si>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</si>
  <si>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</si>
  <si>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</si>
  <si>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</si>
  <si>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</si>
  <si>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</si>
  <si>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</si>
  <si>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</si>
  <si>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</si>
  <si>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</si>
  <si>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</si>
  <si>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</si>
  <si>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</si>
  <si>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</si>
  <si>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</si>
  <si>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</si>
  <si>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</si>
  <si>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</si>
  <si>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</si>
  <si>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</si>
  <si>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</si>
  <si>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</si>
  <si>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</si>
  <si>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</si>
  <si>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</si>
  <si>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</si>
  <si>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</si>
  <si>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</si>
  <si>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</si>
  <si>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</si>
  <si>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</si>
  <si>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</si>
  <si>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</si>
  <si>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</si>
  <si>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</si>
  <si>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</si>
  <si>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</si>
  <si>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</si>
  <si>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</si>
  <si>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</si>
  <si>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</si>
  <si>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</si>
  <si>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</si>
  <si>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</si>
  <si>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</si>
  <si>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</si>
  <si>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</si>
  <si>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</si>
  <si>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</si>
  <si>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</si>
  <si>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</si>
  <si>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</si>
  <si>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</si>
  <si>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</si>
  <si>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</si>
  <si>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</si>
  <si>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</si>
  <si>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</si>
  <si>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</si>
  <si>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</si>
  <si>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</si>
  <si>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</si>
  <si>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</si>
  <si>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</si>
  <si>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</si>
  <si>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</si>
  <si>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</si>
  <si>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</si>
  <si>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</si>
  <si>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</si>
  <si>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</si>
  <si>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</si>
  <si>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</si>
  <si>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</si>
  <si>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</si>
  <si>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</si>
  <si>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</si>
  <si>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</si>
  <si>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</si>
  <si>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</si>
  <si>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</si>
  <si>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</si>
  <si>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</si>
  <si>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</si>
  <si>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</si>
  <si>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</si>
  <si>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</si>
  <si>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</si>
  <si>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</si>
  <si>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</si>
  <si>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</si>
  <si>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</si>
  <si>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</si>
  <si>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</si>
  <si>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</si>
  <si>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</si>
  <si>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</si>
  <si>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</si>
  <si>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</si>
  <si>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</si>
  <si>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</si>
  <si>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</si>
  <si>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</si>
  <si>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</si>
  <si>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</si>
  <si>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</si>
  <si>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</si>
  <si>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</si>
  <si>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</si>
  <si>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</si>
  <si>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</si>
  <si>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</si>
  <si>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</si>
  <si>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</si>
  <si>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</si>
  <si>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</si>
  <si>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</si>
  <si>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</si>
  <si>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</si>
  <si>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</si>
  <si>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</si>
  <si>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</si>
  <si>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</si>
  <si>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</si>
  <si>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</si>
  <si>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</si>
  <si>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</si>
  <si>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</si>
  <si>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</si>
  <si>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</si>
  <si>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</si>
  <si>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</si>
  <si>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</si>
  <si>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</si>
  <si>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</si>
  <si>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</si>
  <si>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</si>
  <si>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</si>
  <si>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</si>
  <si>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</si>
  <si>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</si>
  <si>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</si>
  <si>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</si>
  <si>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</si>
  <si>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</si>
  <si>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</si>
  <si>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</si>
  <si>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</si>
  <si>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</si>
  <si>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</si>
  <si>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</si>
  <si>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</si>
  <si>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</si>
  <si>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</si>
  <si>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</si>
  <si>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</si>
  <si>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</si>
  <si>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</si>
  <si>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</si>
  <si>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</si>
  <si>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</si>
  <si>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</si>
  <si>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</si>
  <si>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</si>
  <si>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</si>
  <si>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</si>
  <si>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</si>
  <si>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</si>
  <si>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</si>
  <si>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</si>
  <si>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</si>
  <si>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</si>
  <si>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</si>
  <si>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</si>
  <si>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</si>
  <si>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</si>
  <si>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</si>
  <si>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</si>
  <si>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</si>
  <si>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</si>
  <si>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</si>
  <si>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</si>
  <si>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</si>
  <si>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</si>
  <si>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</si>
  <si>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</si>
  <si>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</si>
  <si>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</si>
  <si>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</si>
  <si>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</si>
  <si>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</si>
  <si>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</si>
  <si>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</si>
  <si>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</si>
  <si>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</si>
  <si>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</si>
  <si>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</si>
  <si>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</si>
  <si>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</si>
  <si>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</si>
  <si>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</si>
  <si>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</si>
  <si>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</si>
  <si>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</si>
  <si>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</si>
  <si>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</si>
  <si>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</si>
  <si>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</si>
  <si>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</si>
  <si>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</si>
  <si>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</si>
  <si>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</si>
  <si>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</si>
  <si>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</si>
  <si>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</si>
  <si>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</si>
  <si>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</si>
  <si>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</si>
  <si>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</si>
  <si>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</si>
  <si>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</si>
  <si>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</si>
  <si>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</si>
  <si>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</si>
  <si>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</si>
  <si>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</si>
  <si>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</si>
  <si>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</si>
  <si>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</si>
  <si>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</si>
  <si>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</si>
  <si>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</si>
  <si>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</si>
  <si>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</si>
  <si>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</si>
  <si>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</si>
  <si>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</si>
  <si>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</si>
  <si>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</si>
  <si>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</si>
  <si>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</si>
  <si>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</si>
  <si>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</si>
  <si>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</si>
  <si>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</si>
  <si>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</si>
  <si>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</si>
  <si>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</si>
  <si>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</si>
  <si>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</si>
  <si>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</si>
  <si>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</si>
  <si>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</si>
  <si>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</si>
  <si>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</si>
  <si>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</si>
  <si>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</si>
  <si>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</si>
  <si>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</si>
  <si>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</si>
  <si>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</si>
  <si>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</si>
  <si>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</si>
  <si>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</si>
  <si>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</si>
  <si>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</si>
  <si>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</si>
  <si>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</si>
  <si>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</si>
  <si>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</si>
  <si>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</si>
  <si>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</si>
  <si>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</si>
  <si>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</si>
  <si>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</si>
  <si>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</si>
  <si>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</si>
  <si>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</si>
  <si>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</si>
  <si>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</si>
  <si>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</si>
  <si>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</si>
  <si>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</si>
  <si>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</si>
  <si>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</si>
  <si>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</si>
  <si>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</si>
  <si>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</si>
  <si>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</si>
  <si>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</si>
  <si>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</si>
  <si>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</si>
  <si>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</si>
  <si>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</si>
  <si>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</si>
  <si>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</si>
  <si>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</si>
  <si>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</si>
  <si>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</si>
  <si>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</si>
  <si>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</si>
  <si>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</si>
  <si>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</si>
  <si>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</si>
  <si>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</si>
  <si>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</si>
  <si>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</si>
  <si>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</si>
  <si>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</si>
  <si>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</si>
  <si>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</si>
  <si>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</si>
  <si>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</si>
  <si>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</si>
  <si>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</si>
  <si>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</si>
  <si>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</si>
  <si>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</si>
  <si>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</si>
  <si>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</si>
  <si>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</si>
  <si>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</si>
  <si>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</si>
  <si>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</si>
  <si>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</si>
  <si>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</si>
  <si>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</si>
  <si>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</si>
  <si>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</si>
  <si>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</si>
  <si>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</si>
  <si>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</si>
  <si>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</si>
  <si>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</si>
  <si>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</si>
  <si>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</si>
  <si>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</si>
  <si>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</si>
  <si>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</si>
  <si>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</si>
  <si>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</si>
  <si>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</si>
  <si>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</si>
  <si>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</si>
  <si>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</si>
  <si>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</si>
  <si>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</si>
  <si>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</si>
  <si>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</si>
  <si>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</si>
  <si>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</si>
  <si>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</si>
  <si>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</si>
  <si>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</si>
  <si>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</si>
  <si>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</si>
  <si>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</si>
  <si>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</si>
  <si>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</si>
  <si>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</si>
  <si>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</si>
  <si>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</si>
  <si>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</si>
  <si>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</si>
  <si>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</si>
  <si>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</si>
  <si>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</si>
  <si>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</si>
  <si>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</si>
  <si>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</si>
  <si>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</si>
  <si>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</si>
  <si>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</si>
  <si>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</si>
  <si>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</si>
  <si>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</si>
  <si>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</si>
  <si>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</si>
  <si>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</si>
  <si>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</si>
  <si>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</si>
  <si>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</si>
  <si>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</si>
  <si>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</si>
  <si>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</si>
  <si>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</si>
  <si>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</si>
  <si>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</si>
  <si>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</si>
  <si>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</si>
  <si>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</si>
  <si>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</si>
  <si>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</si>
  <si>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</si>
  <si>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</si>
  <si>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</si>
  <si>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</si>
  <si>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</si>
  <si>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</si>
  <si>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</si>
  <si>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</si>
  <si>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</si>
  <si>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</si>
  <si>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</si>
  <si>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</si>
  <si>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</si>
  <si>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</si>
  <si>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</si>
  <si>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</si>
  <si>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</si>
  <si>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</si>
  <si>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</si>
  <si>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</si>
  <si>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</si>
  <si>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</si>
  <si>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</si>
  <si>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</si>
  <si>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</si>
  <si>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</si>
  <si>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</si>
  <si>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</si>
  <si>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</si>
  <si>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</si>
  <si>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</si>
  <si>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</si>
  <si>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</si>
  <si>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</si>
  <si>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</si>
  <si>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</si>
  <si>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</si>
  <si>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</si>
  <si>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</si>
  <si>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</si>
  <si>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</si>
  <si>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</si>
  <si>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</si>
  <si>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</si>
  <si>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</si>
  <si>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</si>
  <si>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</si>
  <si>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</si>
  <si>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</si>
  <si>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</si>
  <si>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</si>
  <si>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</si>
  <si>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</si>
  <si>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</si>
  <si>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</si>
  <si>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</si>
  <si>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</si>
  <si>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</si>
  <si>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</si>
  <si>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</si>
  <si>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</si>
  <si>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</si>
  <si>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</si>
  <si>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</si>
  <si>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</si>
  <si>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</si>
  <si>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</si>
  <si>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</si>
  <si>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</si>
  <si>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</si>
  <si>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</si>
  <si>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</si>
  <si>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</si>
  <si>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</si>
  <si>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</si>
  <si>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</si>
  <si>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</si>
  <si>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</si>
  <si>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</si>
  <si>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</si>
  <si>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</si>
  <si>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</si>
  <si>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</si>
  <si>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</si>
  <si>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</si>
  <si>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</si>
  <si>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</si>
  <si>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</si>
  <si>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</si>
  <si>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</si>
  <si>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</si>
  <si>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</si>
  <si>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</si>
  <si>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</si>
  <si>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</si>
  <si>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</si>
  <si>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</si>
  <si>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</si>
  <si>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</si>
  <si>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</si>
  <si>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</si>
  <si>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</si>
  <si>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</si>
  <si>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</si>
  <si>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</si>
  <si>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</si>
  <si>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</si>
  <si>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</si>
  <si>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</si>
  <si>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</si>
  <si>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</si>
  <si>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</si>
  <si>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</si>
  <si>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</si>
  <si>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</si>
  <si>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</si>
  <si>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</si>
  <si>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</si>
  <si>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</si>
  <si>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</si>
  <si>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</si>
  <si>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</si>
  <si>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</si>
  <si>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</si>
  <si>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</si>
  <si>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</si>
  <si>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</si>
  <si>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</si>
  <si>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</si>
  <si>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</si>
  <si>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</si>
  <si>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</si>
  <si>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</si>
  <si>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</si>
  <si>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</si>
  <si>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</si>
  <si>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</si>
  <si>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</si>
  <si>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</si>
  <si>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</si>
  <si>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</si>
  <si>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</si>
  <si>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</si>
  <si>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</si>
  <si>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</si>
  <si>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</si>
  <si>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</si>
  <si>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</si>
  <si>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</si>
  <si>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</si>
  <si>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</si>
  <si>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</si>
  <si>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</si>
  <si>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</si>
  <si>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</si>
  <si>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</si>
  <si>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</si>
  <si>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</si>
  <si>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</si>
  <si>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</si>
  <si>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</si>
  <si>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</si>
  <si>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</si>
  <si>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</si>
  <si>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</si>
  <si>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</si>
  <si>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</si>
  <si>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</si>
  <si>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</si>
  <si>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</si>
  <si>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</si>
  <si>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</si>
  <si>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</si>
  <si>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</si>
  <si>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</si>
  <si>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</si>
  <si>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</si>
  <si>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</si>
  <si>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</si>
  <si>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</si>
  <si>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</si>
  <si>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</si>
  <si>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</si>
  <si>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</si>
  <si>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</si>
  <si>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</si>
  <si>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</si>
  <si>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</si>
  <si>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</si>
  <si>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</si>
  <si>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</si>
  <si>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</si>
  <si>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</si>
  <si>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</si>
  <si>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</si>
  <si>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</si>
  <si>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</si>
  <si>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</si>
  <si>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</si>
  <si>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</si>
  <si>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</si>
  <si>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</si>
  <si>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</si>
  <si>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</si>
  <si>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</si>
  <si>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</si>
  <si>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</si>
  <si>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</si>
  <si>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</si>
  <si>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</si>
  <si>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</si>
  <si>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</si>
  <si>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</si>
  <si>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</si>
  <si>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</si>
  <si>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</si>
  <si>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</si>
  <si>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</si>
  <si>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</si>
  <si>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</si>
  <si>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</si>
  <si>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</si>
  <si>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</si>
  <si>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</si>
  <si>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</si>
  <si>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</si>
  <si>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</si>
  <si>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</si>
  <si>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</si>
  <si>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</si>
  <si>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</si>
  <si>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</si>
  <si>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</si>
  <si>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</si>
  <si>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</si>
  <si>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</si>
  <si>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</si>
  <si>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</si>
  <si>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</si>
  <si>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</si>
  <si>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</si>
  <si>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</si>
  <si>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</si>
  <si>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</si>
  <si>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</si>
  <si>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</si>
  <si>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</si>
  <si>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</si>
  <si>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</si>
  <si>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</si>
  <si>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</si>
  <si>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</si>
  <si>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</si>
  <si>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</si>
  <si>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</si>
  <si>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</si>
  <si>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</si>
  <si>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</si>
  <si>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</si>
  <si>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</si>
  <si>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</si>
  <si>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</si>
  <si>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</si>
  <si>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</si>
  <si>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</si>
  <si>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</si>
  <si>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</si>
  <si>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</si>
  <si>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</si>
  <si>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</si>
  <si>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</si>
  <si>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</si>
  <si>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</si>
  <si>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</si>
  <si>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</si>
  <si>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</si>
  <si>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</si>
  <si>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</si>
  <si>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</si>
  <si>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</si>
  <si>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</si>
  <si>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</si>
  <si>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</si>
  <si>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</si>
  <si>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</si>
  <si>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</si>
  <si>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</si>
  <si>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</si>
  <si>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</si>
  <si>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</si>
  <si>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</si>
  <si>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</si>
  <si>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</si>
  <si>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</si>
  <si>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</si>
  <si>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</si>
  <si>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</si>
  <si>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</si>
  <si>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</si>
  <si>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</si>
  <si>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</si>
  <si>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</si>
  <si>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</si>
  <si>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</si>
  <si>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</si>
  <si>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</si>
  <si>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</si>
  <si>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</si>
  <si>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</si>
  <si>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</si>
  <si>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</si>
  <si>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</si>
  <si>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</si>
  <si>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</si>
  <si>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</si>
  <si>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</si>
  <si>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</si>
  <si>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</si>
  <si>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</si>
  <si>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</si>
  <si>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</si>
  <si>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</si>
  <si>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</si>
  <si>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</si>
  <si>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</si>
  <si>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</si>
  <si>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</si>
  <si>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</si>
  <si>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</si>
  <si>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</si>
  <si>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</si>
  <si>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</si>
  <si>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</si>
  <si>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</si>
  <si>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</si>
  <si>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</si>
  <si>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</si>
  <si>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</si>
  <si>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</si>
  <si>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</si>
  <si>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</si>
  <si>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</si>
  <si>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</si>
  <si>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</si>
  <si>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</si>
  <si>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</si>
  <si>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</si>
  <si>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</si>
  <si>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</si>
  <si>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</si>
  <si>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</si>
  <si>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</si>
  <si>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</si>
  <si>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</si>
  <si>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</si>
  <si>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</si>
  <si>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</si>
  <si>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</si>
  <si>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</si>
  <si>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</si>
  <si>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</si>
  <si>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</si>
  <si>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</si>
  <si>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</si>
  <si>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</si>
  <si>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</si>
  <si>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</si>
  <si>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</si>
  <si>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</si>
  <si>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</si>
  <si>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</si>
  <si>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</si>
  <si>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</si>
  <si>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</si>
  <si>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</si>
  <si>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</si>
  <si>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</si>
  <si>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</si>
  <si>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</si>
  <si>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</si>
  <si>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</si>
  <si>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</si>
  <si>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</si>
  <si>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</si>
  <si>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</si>
  <si>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</si>
  <si>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</si>
  <si>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</si>
  <si>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</si>
  <si>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</si>
  <si>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</si>
  <si>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</si>
  <si>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</si>
  <si>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</si>
  <si>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</si>
  <si>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</si>
  <si>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</si>
  <si>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</si>
  <si>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</si>
  <si>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</si>
  <si>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</si>
  <si>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</si>
  <si>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</si>
  <si>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</si>
  <si>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</si>
  <si>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</si>
  <si>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</si>
  <si>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</si>
  <si>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</si>
  <si>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</si>
  <si>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</si>
  <si>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</si>
  <si>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</si>
  <si>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</si>
  <si>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</si>
  <si>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</si>
  <si>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</si>
  <si>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</si>
  <si>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</si>
  <si>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</si>
  <si>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</si>
  <si>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</si>
  <si>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</si>
  <si>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</si>
  <si>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</si>
  <si>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</si>
  <si>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</si>
  <si>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</si>
  <si>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</si>
  <si>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</si>
  <si>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</si>
  <si>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</si>
  <si>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</si>
  <si>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</si>
  <si>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</si>
  <si>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</si>
  <si>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</si>
  <si>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</si>
  <si>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</si>
  <si>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</si>
  <si>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</si>
  <si>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</si>
  <si>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</si>
  <si>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</si>
  <si>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</si>
  <si>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</si>
  <si>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</si>
  <si>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</si>
  <si>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</si>
  <si>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</si>
  <si>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</si>
  <si>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</si>
  <si>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</si>
  <si>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</si>
  <si>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</si>
  <si>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</si>
  <si>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</si>
  <si>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</si>
  <si>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</si>
  <si>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</si>
  <si>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</si>
  <si>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</si>
  <si>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</si>
  <si>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</si>
  <si>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</si>
  <si>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</si>
  <si>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</si>
  <si>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</si>
  <si>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</si>
  <si>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</si>
  <si>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</si>
  <si>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</si>
  <si>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</si>
  <si>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</si>
  <si>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</si>
  <si>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</si>
  <si>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</si>
  <si>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</si>
  <si>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</si>
  <si>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</si>
  <si>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</si>
  <si>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</si>
  <si>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</si>
  <si>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</si>
  <si>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</si>
  <si>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</si>
  <si>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</si>
  <si>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</si>
  <si>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</si>
  <si>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</si>
  <si>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</si>
  <si>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</si>
  <si>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</si>
  <si>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</si>
  <si>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</si>
  <si>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</si>
  <si>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</si>
  <si>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</si>
  <si>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</si>
  <si>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</si>
  <si>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</si>
  <si>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</si>
  <si>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</si>
  <si>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</si>
  <si>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</si>
  <si>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</si>
  <si>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</si>
  <si>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</si>
  <si>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</si>
  <si>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</si>
  <si>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</si>
  <si>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</si>
  <si>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</si>
  <si>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</si>
  <si>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</si>
  <si>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</si>
  <si>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</si>
  <si>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</si>
  <si>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</si>
  <si>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</si>
  <si>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</si>
  <si>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</si>
  <si>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</si>
  <si>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</si>
  <si>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</si>
  <si>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</si>
  <si>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</si>
  <si>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</si>
  <si>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</si>
  <si>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</si>
  <si>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</si>
  <si>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</si>
  <si>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</si>
  <si>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</si>
  <si>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</si>
  <si>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</si>
  <si>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</si>
  <si>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</si>
  <si>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</si>
  <si>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</si>
  <si>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</si>
  <si>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</si>
  <si>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</si>
  <si>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</si>
  <si>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</si>
  <si>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</si>
  <si>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</si>
  <si>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</si>
  <si>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</si>
  <si>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</si>
  <si>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</si>
  <si>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</si>
  <si>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</si>
  <si>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</si>
  <si>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</si>
  <si>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</si>
  <si>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</si>
  <si>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</si>
  <si>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</si>
  <si>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</si>
  <si>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</si>
  <si>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</si>
  <si>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</si>
  <si>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</si>
  <si>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</si>
  <si>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</si>
  <si>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</si>
  <si>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</si>
  <si>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</si>
  <si>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</si>
  <si>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</si>
  <si>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</si>
  <si>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</si>
  <si>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</si>
  <si>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</si>
  <si>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</si>
  <si>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</si>
  <si>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</si>
  <si>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</si>
  <si>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</si>
  <si>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</si>
  <si>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</si>
  <si>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</si>
  <si>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</si>
  <si>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</si>
  <si>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</si>
  <si>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</si>
  <si>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</si>
  <si>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</si>
  <si>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</si>
  <si>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</si>
  <si>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</si>
  <si>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</si>
  <si>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</si>
  <si>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</si>
  <si>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</si>
  <si>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</si>
  <si>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</si>
  <si>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</si>
  <si>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</si>
  <si>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</si>
  <si>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</si>
  <si>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</si>
  <si>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</si>
  <si>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</si>
  <si>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</si>
  <si>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</si>
  <si>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</si>
  <si>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</si>
  <si>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</si>
  <si>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</si>
  <si>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</si>
  <si>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</si>
  <si>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</si>
  <si>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</si>
  <si>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</si>
  <si>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</si>
  <si>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</si>
  <si>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</si>
  <si>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</si>
  <si>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</si>
  <si>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</si>
  <si>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</si>
  <si>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</si>
  <si>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</si>
  <si>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</si>
  <si>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</si>
  <si>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</si>
  <si>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</si>
  <si>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</si>
  <si>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</si>
  <si>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</si>
  <si>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</si>
  <si>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</si>
  <si>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</si>
  <si>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</si>
  <si>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</si>
  <si>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</si>
  <si>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</si>
  <si>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</si>
  <si>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</si>
  <si>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</si>
  <si>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</si>
  <si>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</si>
  <si>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</si>
  <si>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</si>
  <si>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</si>
  <si>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</si>
  <si>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</si>
  <si>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</si>
  <si>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</si>
  <si>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</si>
  <si>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</si>
  <si>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</si>
  <si>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</si>
  <si>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</si>
  <si>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</si>
  <si>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</si>
  <si>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</si>
  <si>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</si>
  <si>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</si>
  <si>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</si>
  <si>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</si>
  <si>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</si>
  <si>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</si>
  <si>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</si>
  <si>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</si>
  <si>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</si>
  <si>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</si>
  <si>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</si>
  <si>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</si>
  <si>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</si>
  <si>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</si>
  <si>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</si>
  <si>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</si>
  <si>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</si>
  <si>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</si>
  <si>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</si>
  <si>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</si>
  <si>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</si>
  <si>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</si>
  <si>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</si>
  <si>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</si>
  <si>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</si>
  <si>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</si>
  <si>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</si>
  <si>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</si>
  <si>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</si>
  <si>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</si>
  <si>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</si>
  <si>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</si>
  <si>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</si>
  <si>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</si>
  <si>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</si>
  <si>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</si>
  <si>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</si>
  <si>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</si>
  <si>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</si>
  <si>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</si>
  <si>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</si>
  <si>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</si>
  <si>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</si>
  <si>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</si>
  <si>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</si>
  <si>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</si>
  <si>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</si>
  <si>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</si>
  <si>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</si>
  <si>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</si>
  <si>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</si>
  <si>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</si>
  <si>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</si>
  <si>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</si>
  <si>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</si>
  <si>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</si>
  <si>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</si>
  <si>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</si>
  <si>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</si>
  <si>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</si>
  <si>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</si>
  <si>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</si>
  <si>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</si>
  <si>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</si>
  <si>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</si>
  <si>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</si>
  <si>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</si>
  <si>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</si>
  <si>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</si>
  <si>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</si>
  <si>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</si>
  <si>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</si>
  <si>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</si>
  <si>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</si>
  <si>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</si>
  <si>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</si>
  <si>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</si>
  <si>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</si>
  <si>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</si>
  <si>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</si>
  <si>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</si>
  <si>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</si>
  <si>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</si>
  <si>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</si>
  <si>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</si>
  <si>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</si>
  <si>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</si>
  <si>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</si>
  <si>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</si>
  <si>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</si>
  <si>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</si>
  <si>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</si>
  <si>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</si>
  <si>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</si>
  <si>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</si>
  <si>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</si>
  <si>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</si>
  <si>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</si>
  <si>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</si>
  <si>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</si>
  <si>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</si>
  <si>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</si>
  <si>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</si>
  <si>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</si>
  <si>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</si>
  <si>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</si>
  <si>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</si>
  <si>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</si>
  <si>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</si>
  <si>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</si>
  <si>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</si>
  <si>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</si>
  <si>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</si>
  <si>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</si>
  <si>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</si>
  <si>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</si>
  <si>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</si>
  <si>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</si>
  <si>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</si>
  <si>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</si>
  <si>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</si>
  <si>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</si>
  <si>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</si>
  <si>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</si>
  <si>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</si>
  <si>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</si>
  <si>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</si>
  <si>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</si>
  <si>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</si>
  <si>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</si>
  <si>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</si>
  <si>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</si>
  <si>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</si>
  <si>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</si>
  <si>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</si>
  <si>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</si>
  <si>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</si>
  <si>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</si>
  <si>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</si>
  <si>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</si>
  <si>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</si>
  <si>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</si>
  <si>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</si>
  <si>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</si>
  <si>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</si>
  <si>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</si>
  <si>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</si>
  <si>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</si>
  <si>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</si>
  <si>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</si>
  <si>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</si>
  <si>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</si>
  <si>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</si>
  <si>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</si>
  <si>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</si>
  <si>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</si>
  <si>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</si>
  <si>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</si>
  <si>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</si>
  <si>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</si>
  <si>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</si>
  <si>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</si>
  <si>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</si>
  <si>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</si>
  <si>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</si>
  <si>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</si>
  <si>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</si>
  <si>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</si>
  <si>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</si>
  <si>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</si>
  <si>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</si>
  <si>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</si>
  <si>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</si>
  <si>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</si>
  <si>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</si>
  <si>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</si>
  <si>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</si>
  <si>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</si>
  <si>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</si>
  <si>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</si>
  <si>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</si>
  <si>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</si>
  <si>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</si>
  <si>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</si>
  <si>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</si>
  <si>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</si>
  <si>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</si>
  <si>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</si>
  <si>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</si>
  <si>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</si>
  <si>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</si>
  <si>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</si>
  <si>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</si>
  <si>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</si>
  <si>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</si>
  <si>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</si>
  <si>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</si>
  <si>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</si>
  <si>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</si>
  <si>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</si>
  <si>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</si>
  <si>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</si>
  <si>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</si>
  <si>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</si>
  <si>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</si>
  <si>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</si>
  <si>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</si>
  <si>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</si>
  <si>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</si>
  <si>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</si>
  <si>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</si>
  <si>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</si>
  <si>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</si>
  <si>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</si>
  <si>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</si>
  <si>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</si>
  <si>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</si>
  <si>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</si>
  <si>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</si>
  <si>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</si>
  <si>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</si>
  <si>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</si>
  <si>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</si>
  <si>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</si>
  <si>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</si>
  <si>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</si>
  <si>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</si>
  <si>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</si>
  <si>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</si>
  <si>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</si>
  <si>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</si>
  <si>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</si>
  <si>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</si>
  <si>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</si>
  <si>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</si>
  <si>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</si>
  <si>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</si>
  <si>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</si>
  <si>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</si>
  <si>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</si>
  <si>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</si>
  <si>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</si>
  <si>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</si>
  <si>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</si>
  <si>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</si>
  <si>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</si>
  <si>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</si>
  <si>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</si>
  <si>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</si>
  <si>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</si>
  <si>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</si>
  <si>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</si>
  <si>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</si>
  <si>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</si>
  <si>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</si>
  <si>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</si>
  <si>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</si>
  <si>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</si>
  <si>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</si>
  <si>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</si>
  <si>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</si>
  <si>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</si>
  <si>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</si>
  <si>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</si>
  <si>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</si>
  <si>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</si>
  <si>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</si>
  <si>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</si>
  <si>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</si>
  <si>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</si>
  <si>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</si>
  <si>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</si>
  <si>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</si>
  <si>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</si>
  <si>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</si>
  <si>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</si>
  <si>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</si>
  <si>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</si>
  <si>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</si>
  <si>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</si>
  <si>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</si>
  <si>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</si>
  <si>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</si>
  <si>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</si>
  <si>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</si>
  <si>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</si>
  <si>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</si>
  <si>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</si>
  <si>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</si>
  <si>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</si>
  <si>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</si>
  <si>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</si>
  <si>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</si>
  <si>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</si>
  <si>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</si>
  <si>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</si>
  <si>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</si>
  <si>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</si>
  <si>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</si>
  <si>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</si>
  <si>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</si>
  <si>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</si>
  <si>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</si>
  <si>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</si>
  <si>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</si>
  <si>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</si>
  <si>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</si>
  <si>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</si>
  <si>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</si>
  <si>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</si>
  <si>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</si>
  <si>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</si>
  <si>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</si>
  <si>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</si>
  <si>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</si>
  <si>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</si>
  <si>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</si>
  <si>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</si>
  <si>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</si>
  <si>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</si>
  <si>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</si>
  <si>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</si>
  <si>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</si>
  <si>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</si>
  <si>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</si>
  <si>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</si>
  <si>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</si>
  <si>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</si>
  <si>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</si>
  <si>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</si>
  <si>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</si>
  <si>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</si>
  <si>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</si>
  <si>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</si>
  <si>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</si>
  <si>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</si>
  <si>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</si>
  <si>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</si>
  <si>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</si>
  <si>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</si>
  <si>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</si>
  <si>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</si>
  <si>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</si>
  <si>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</si>
  <si>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</si>
  <si>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</si>
  <si>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</si>
  <si>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</si>
  <si>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</si>
  <si>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</si>
  <si>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</si>
  <si>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</si>
  <si>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</si>
  <si>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</si>
  <si>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</si>
  <si>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</si>
  <si>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</si>
  <si>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</si>
  <si>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</si>
  <si>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</si>
  <si>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</si>
  <si>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</si>
  <si>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</si>
  <si>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</si>
  <si>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</si>
  <si>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</si>
  <si>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</si>
  <si>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</si>
  <si>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</si>
  <si>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</si>
  <si>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</si>
  <si>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</si>
  <si>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</si>
  <si>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</si>
  <si>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</si>
  <si>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</si>
  <si>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</si>
  <si>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</si>
  <si>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</si>
  <si>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</si>
  <si>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</si>
  <si>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</si>
  <si>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</si>
  <si>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</si>
  <si>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</si>
  <si>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</si>
  <si>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</si>
  <si>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</si>
  <si>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</si>
  <si>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</si>
  <si>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</si>
  <si>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</si>
  <si>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</si>
  <si>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</si>
  <si>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</si>
  <si>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</si>
  <si>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</si>
  <si>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</si>
  <si>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</si>
  <si>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</si>
  <si>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</si>
  <si>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</si>
  <si>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</si>
  <si>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</si>
  <si>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</si>
  <si>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</si>
  <si>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</si>
  <si>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</si>
  <si>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</si>
  <si>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</si>
  <si>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</si>
  <si>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</si>
  <si>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</si>
  <si>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</si>
  <si>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</si>
  <si>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</si>
  <si>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</si>
  <si>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</si>
  <si>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</si>
  <si>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</si>
  <si>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</si>
  <si>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</si>
  <si>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</si>
  <si>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</si>
  <si>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</si>
  <si>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</si>
  <si>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</si>
  <si>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</si>
  <si>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</si>
  <si>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</si>
  <si>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</si>
  <si>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</si>
  <si>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</si>
  <si>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</si>
  <si>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</si>
  <si>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</si>
  <si>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</si>
  <si>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</si>
  <si>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</si>
  <si>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</si>
  <si>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</si>
  <si>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</si>
  <si>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</si>
  <si>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</si>
  <si>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</si>
  <si>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</si>
  <si>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</si>
  <si>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</si>
  <si>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</si>
  <si>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</si>
  <si>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</si>
  <si>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</si>
  <si>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</si>
  <si>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</si>
  <si>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</si>
  <si>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</si>
  <si>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</si>
  <si>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</si>
  <si>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</si>
  <si>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</si>
  <si>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</si>
  <si>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</si>
  <si>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</si>
  <si>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</si>
  <si>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</si>
  <si>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</si>
  <si>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</si>
  <si>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</si>
  <si>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</si>
  <si>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</si>
  <si>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</si>
  <si>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</si>
  <si>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</si>
  <si>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</si>
  <si>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</si>
  <si>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</si>
  <si>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</si>
  <si>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</si>
  <si>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</si>
  <si>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</si>
  <si>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</si>
  <si>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</si>
  <si>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</si>
  <si>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</si>
  <si>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</si>
  <si>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</si>
  <si>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</si>
  <si>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</si>
  <si>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</si>
  <si>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</si>
  <si>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</si>
  <si>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</si>
  <si>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</si>
  <si>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</si>
  <si>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</si>
  <si>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</si>
  <si>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</si>
  <si>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</si>
  <si>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</si>
  <si>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</si>
  <si>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</si>
  <si>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</si>
  <si>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</si>
  <si>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</si>
  <si>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</si>
  <si>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</si>
  <si>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</si>
  <si>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</si>
  <si>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</si>
  <si>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</si>
  <si>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</si>
  <si>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</si>
  <si>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</si>
  <si>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</si>
  <si>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</si>
  <si>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</si>
  <si>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</si>
  <si>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</si>
  <si>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</si>
  <si>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</si>
  <si>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</si>
  <si>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</si>
  <si>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</si>
  <si>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</si>
  <si>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</si>
  <si>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</si>
  <si>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</si>
  <si>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</si>
  <si>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</si>
  <si>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</si>
  <si>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</si>
  <si>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</si>
  <si>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</si>
  <si>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</si>
  <si>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</si>
  <si>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</si>
  <si>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</si>
  <si>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</si>
  <si>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</si>
  <si>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</si>
  <si>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</si>
  <si>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</si>
  <si>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</si>
  <si>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</si>
  <si>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</si>
  <si>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</si>
  <si>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</si>
  <si>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</si>
  <si>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</si>
  <si>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</si>
  <si>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</si>
  <si>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</si>
  <si>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</si>
  <si>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</si>
  <si>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</si>
  <si>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</si>
  <si>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</si>
  <si>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</si>
  <si>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</si>
  <si>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</si>
  <si>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</si>
  <si>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</si>
  <si>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</si>
  <si>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</si>
  <si>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</si>
  <si>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</si>
  <si>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</si>
  <si>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</si>
  <si>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</si>
  <si>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</si>
  <si>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</si>
  <si>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</si>
  <si>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</si>
  <si>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</si>
  <si>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</si>
  <si>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</si>
  <si>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</si>
  <si>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</si>
  <si>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</si>
  <si>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</si>
  <si>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</si>
  <si>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</si>
  <si>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</si>
  <si>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</si>
  <si>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</si>
  <si>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</si>
  <si>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</si>
  <si>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</si>
  <si>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</si>
  <si>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</si>
  <si>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</si>
  <si>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</si>
  <si>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</si>
  <si>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</si>
  <si>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</si>
  <si>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</si>
  <si>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</si>
  <si>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</si>
  <si>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</si>
  <si>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</si>
  <si>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</si>
  <si>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</si>
  <si>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</si>
  <si>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</si>
  <si>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</si>
  <si>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</si>
  <si>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</si>
  <si>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</si>
  <si>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</si>
  <si>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</si>
  <si>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</si>
  <si>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</si>
  <si>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</si>
  <si>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</si>
  <si>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</si>
  <si>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</si>
  <si>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</si>
  <si>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</si>
  <si>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</si>
  <si>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</si>
  <si>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</si>
  <si>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</si>
  <si>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</si>
  <si>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</si>
  <si>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</si>
  <si>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</si>
  <si>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</si>
  <si>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</si>
  <si>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</si>
  <si>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</si>
  <si>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</si>
  <si>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</si>
  <si>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</si>
  <si>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</si>
  <si>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</si>
  <si>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</si>
  <si>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</si>
  <si>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</si>
  <si>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</si>
  <si>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</si>
  <si>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</si>
  <si>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</si>
  <si>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</si>
  <si>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</si>
  <si>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</si>
  <si>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</si>
  <si>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</si>
  <si>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</si>
  <si>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</si>
  <si>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</si>
  <si>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</si>
  <si>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</si>
  <si>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</si>
  <si>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</si>
  <si>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</si>
  <si>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</si>
  <si>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</si>
  <si>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</si>
  <si>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</si>
  <si>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</si>
  <si>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</si>
  <si>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</si>
  <si>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</si>
  <si>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</si>
  <si>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</si>
  <si>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</si>
  <si>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</si>
  <si>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</si>
  <si>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</si>
  <si>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</si>
  <si>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</si>
  <si>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</si>
  <si>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</si>
  <si>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</si>
  <si>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</si>
  <si>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</si>
  <si>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</si>
  <si>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</si>
  <si>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</si>
  <si>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</si>
  <si>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</si>
  <si>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</si>
  <si>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</si>
  <si>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</si>
  <si>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</si>
  <si>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</si>
  <si>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</si>
  <si>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</si>
  <si>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</si>
  <si>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</si>
  <si>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</si>
  <si>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</si>
  <si>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</si>
  <si>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</si>
  <si>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</si>
  <si>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</si>
  <si>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</si>
  <si>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</si>
  <si>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</si>
  <si>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</si>
  <si>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</si>
  <si>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</si>
  <si>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</si>
  <si>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</si>
  <si>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</si>
  <si>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</si>
  <si>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</si>
  <si>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</si>
  <si>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</si>
  <si>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</si>
  <si>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</si>
  <si>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</si>
  <si>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</si>
  <si>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</si>
  <si>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</si>
  <si>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</si>
  <si>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</si>
  <si>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</si>
  <si>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</si>
  <si>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</si>
  <si>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</si>
  <si>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</si>
  <si>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</si>
  <si>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</si>
  <si>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</si>
  <si>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</si>
  <si>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</si>
  <si>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</si>
  <si>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</si>
  <si>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</si>
  <si>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</si>
  <si>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</si>
  <si>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</si>
  <si>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</si>
  <si>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</si>
  <si>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</si>
  <si>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</si>
  <si>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</si>
  <si>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</si>
  <si>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</si>
  <si>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</si>
  <si>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</si>
  <si>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</si>
  <si>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</si>
  <si>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</si>
  <si>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</si>
  <si>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</si>
  <si>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</si>
  <si>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</si>
  <si>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</si>
  <si>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</si>
  <si>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</si>
  <si>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</si>
  <si>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</si>
  <si>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</si>
  <si>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</si>
  <si>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</si>
  <si>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</si>
  <si>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</si>
  <si>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</si>
  <si>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</si>
  <si>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</si>
  <si>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</si>
  <si>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</si>
  <si>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</si>
  <si>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</si>
  <si>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</si>
  <si>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</si>
  <si>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</si>
  <si>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</si>
  <si>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</si>
  <si>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</si>
  <si>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</si>
  <si>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</si>
  <si>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</si>
  <si>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</si>
  <si>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</si>
  <si>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</si>
  <si>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</si>
  <si>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</si>
  <si>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</si>
  <si>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</si>
  <si>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</si>
  <si>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</si>
  <si>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</si>
  <si>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</si>
  <si>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</si>
  <si>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</si>
  <si>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</si>
  <si>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</si>
  <si>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</si>
  <si>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</si>
  <si>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</si>
  <si>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</si>
  <si>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</si>
  <si>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</si>
  <si>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</si>
  <si>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</si>
  <si>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</si>
  <si>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</si>
  <si>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</si>
  <si>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</si>
  <si>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</si>
  <si>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</si>
  <si>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</si>
  <si>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</si>
  <si>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</si>
  <si>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</si>
  <si>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</si>
  <si>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</si>
  <si>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</si>
  <si>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</si>
  <si>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</si>
  <si>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</si>
  <si>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</si>
  <si>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</si>
  <si>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</si>
  <si>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</si>
  <si>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</si>
  <si>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</si>
  <si>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</si>
  <si>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</si>
  <si>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</si>
  <si>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</si>
  <si>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</si>
  <si>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</si>
  <si>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</si>
  <si>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</si>
  <si>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</si>
  <si>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</si>
  <si>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</si>
  <si>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</si>
  <si>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</si>
  <si>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</si>
  <si>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</si>
  <si>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</si>
  <si>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</si>
  <si>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</si>
  <si>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</si>
  <si>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</si>
  <si>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</si>
  <si>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</si>
  <si>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</si>
  <si>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</si>
  <si>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</si>
  <si>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</si>
  <si>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</si>
  <si>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</si>
  <si>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</si>
  <si>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</si>
  <si>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</si>
  <si>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</si>
  <si>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</si>
  <si>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</si>
  <si>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</si>
  <si>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</si>
  <si>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</si>
  <si>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</si>
  <si>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</si>
  <si>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</si>
  <si>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</si>
  <si>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</si>
  <si>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</si>
  <si>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</si>
  <si>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</si>
  <si>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</si>
  <si>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</si>
  <si>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</si>
  <si>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</si>
  <si>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</si>
  <si>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</si>
  <si>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</si>
  <si>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</si>
  <si>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</si>
  <si>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</si>
  <si>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</si>
  <si>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</si>
  <si>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</si>
  <si>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</si>
  <si>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</si>
  <si>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</si>
  <si>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</si>
  <si>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</si>
  <si>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</si>
  <si>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</si>
  <si>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</si>
  <si>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</si>
  <si>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</si>
  <si>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</si>
  <si>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</si>
  <si>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</si>
  <si>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</si>
  <si>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</si>
  <si>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</si>
  <si>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</si>
  <si>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</si>
  <si>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</si>
  <si>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</si>
  <si>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</si>
  <si>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</si>
  <si>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</si>
  <si>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</si>
  <si>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</si>
  <si>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</si>
  <si>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</si>
  <si>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</si>
  <si>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</si>
  <si>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</si>
  <si>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</si>
  <si>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</si>
  <si>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</si>
  <si>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</si>
  <si>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</si>
  <si>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</si>
  <si>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</si>
  <si>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</si>
  <si>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</si>
  <si>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</si>
  <si>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</si>
  <si>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</si>
  <si>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</si>
  <si>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</si>
  <si>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</si>
  <si>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</si>
  <si>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</si>
  <si>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</si>
  <si>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</si>
  <si>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</si>
  <si>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</si>
  <si>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</si>
  <si>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</si>
  <si>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</si>
  <si>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</si>
  <si>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</si>
  <si>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</si>
  <si>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</si>
  <si>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</si>
  <si>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</si>
  <si>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</si>
  <si>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</si>
  <si>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</si>
  <si>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</si>
  <si>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</si>
  <si>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</si>
  <si>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</si>
  <si>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</si>
  <si>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</si>
  <si>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</si>
  <si>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</si>
  <si>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</si>
  <si>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</si>
  <si>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</si>
  <si>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</si>
  <si>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</si>
  <si>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</si>
  <si>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</si>
  <si>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</si>
  <si>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</si>
  <si>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</si>
  <si>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</si>
  <si>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</si>
  <si>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</si>
  <si>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</si>
  <si>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</si>
  <si>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</si>
  <si>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</si>
  <si>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</si>
  <si>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</si>
  <si>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</si>
  <si>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</si>
  <si>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</si>
  <si>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</si>
  <si>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</si>
  <si>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</si>
  <si>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</si>
  <si>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</si>
  <si>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</si>
  <si>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</si>
  <si>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</si>
  <si>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</si>
  <si>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</si>
  <si>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</si>
  <si>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</si>
  <si>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</si>
  <si>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</si>
  <si>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</si>
  <si>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</si>
  <si>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</si>
  <si>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</si>
  <si>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</si>
  <si>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</si>
  <si>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</si>
  <si>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</si>
  <si>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</si>
  <si>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</si>
  <si>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</si>
  <si>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</si>
  <si>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</si>
  <si>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</si>
  <si>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</si>
  <si>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</si>
  <si>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</si>
  <si>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</si>
  <si>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</si>
  <si>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</si>
  <si>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</si>
  <si>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</si>
  <si>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</si>
  <si>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</si>
  <si>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</si>
  <si>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</si>
  <si>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</si>
  <si>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</si>
  <si>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</si>
  <si>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</si>
  <si>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</si>
  <si>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</si>
  <si>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</si>
  <si>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</si>
  <si>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</si>
  <si>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</si>
  <si>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</si>
  <si>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</si>
  <si>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</si>
  <si>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</si>
  <si>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</si>
  <si>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</si>
  <si>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</si>
  <si>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</si>
  <si>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</si>
  <si>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</si>
  <si>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</si>
  <si>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</si>
  <si>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</si>
  <si>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</si>
  <si>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</si>
  <si>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</si>
  <si>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</si>
  <si>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</si>
  <si>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</si>
  <si>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</si>
  <si>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</si>
  <si>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</si>
  <si>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</si>
  <si>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</si>
  <si>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</si>
  <si>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</si>
  <si>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</si>
  <si>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</si>
  <si>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</si>
  <si>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</si>
  <si>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</si>
  <si>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</si>
  <si>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</si>
  <si>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</si>
  <si>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</si>
  <si>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</si>
  <si>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</si>
  <si>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</si>
  <si>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</si>
  <si>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</si>
  <si>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</si>
  <si>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</si>
  <si>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</si>
  <si>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</si>
  <si>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</si>
  <si>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</si>
  <si>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</si>
  <si>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</si>
  <si>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</si>
  <si>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</si>
  <si>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</si>
  <si>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</si>
  <si>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</si>
  <si>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</si>
  <si>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</si>
  <si>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</si>
  <si>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</si>
  <si>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</si>
  <si>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</si>
  <si>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</si>
  <si>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</si>
  <si>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</si>
  <si>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</si>
  <si>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</si>
  <si>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</si>
  <si>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</si>
  <si>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</si>
  <si>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</si>
  <si>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</si>
  <si>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</si>
  <si>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</si>
  <si>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</si>
  <si>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</si>
  <si>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</si>
  <si>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</si>
  <si>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</si>
  <si>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</si>
  <si>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</si>
  <si>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</si>
  <si>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</si>
  <si>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</si>
  <si>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</si>
  <si>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</si>
  <si>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</si>
  <si>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</si>
  <si>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</si>
  <si>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</si>
  <si>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</si>
  <si>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</si>
  <si>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</si>
  <si>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</si>
  <si>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</si>
  <si>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</si>
  <si>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</si>
  <si>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</si>
  <si>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</si>
  <si>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</si>
  <si>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</si>
  <si>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</si>
  <si>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</si>
  <si>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</si>
  <si>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</si>
  <si>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</si>
  <si>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</si>
  <si>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</si>
  <si>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</si>
  <si>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</si>
  <si>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</si>
  <si>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</si>
  <si>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</si>
  <si>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</si>
  <si>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</si>
  <si>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</si>
  <si>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</si>
  <si>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</si>
  <si>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</si>
  <si>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</si>
  <si>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</si>
  <si>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</si>
  <si>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</si>
  <si>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</si>
  <si>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</si>
  <si>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</si>
  <si>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</si>
  <si>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</si>
  <si>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</si>
  <si>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</si>
  <si>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</si>
  <si>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</si>
  <si>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</si>
  <si>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</si>
  <si>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</si>
  <si>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</si>
  <si>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</si>
  <si>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</si>
  <si>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</si>
  <si>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</si>
  <si>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</si>
  <si>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</si>
  <si>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</si>
  <si>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</si>
  <si>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</si>
  <si>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</si>
  <si>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</si>
  <si>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</si>
  <si>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</si>
  <si>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</si>
  <si>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</si>
  <si>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</si>
  <si>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</si>
  <si>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</si>
  <si>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</si>
  <si>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</si>
  <si>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</si>
  <si>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</si>
  <si>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</si>
  <si>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</si>
  <si>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</si>
  <si>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</si>
  <si>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</si>
  <si>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</si>
  <si>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</si>
  <si>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</si>
  <si>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</si>
  <si>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</si>
  <si>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</si>
  <si>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</si>
  <si>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</si>
  <si>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</si>
  <si>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</si>
  <si>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</si>
  <si>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</si>
  <si>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</si>
  <si>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</si>
  <si>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</si>
  <si>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</si>
  <si>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</si>
  <si>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</si>
  <si>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</si>
  <si>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</si>
  <si>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</si>
  <si>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</si>
  <si>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</si>
  <si>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</si>
  <si>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</si>
  <si>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</si>
  <si>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</si>
  <si>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</si>
  <si>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</si>
  <si>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</si>
  <si>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</si>
  <si>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</si>
  <si>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</si>
  <si>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</si>
  <si>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</si>
  <si>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</si>
  <si>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</si>
  <si>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</si>
  <si>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</si>
  <si>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</si>
  <si>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</si>
  <si>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</si>
  <si>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</si>
  <si>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</si>
  <si>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</si>
  <si>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</si>
  <si>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</si>
  <si>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</si>
  <si>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</si>
  <si>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</si>
  <si>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</si>
  <si>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</si>
  <si>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</si>
  <si>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</si>
  <si>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</si>
  <si>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</si>
  <si>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</si>
  <si>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</si>
  <si>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</si>
  <si>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</si>
  <si>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</si>
  <si>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</si>
  <si>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</si>
  <si>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</si>
  <si>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</si>
  <si>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</si>
  <si>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</si>
  <si>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</si>
  <si>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</si>
  <si>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</si>
  <si>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</si>
  <si>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</si>
  <si>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</si>
  <si>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</si>
  <si>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</si>
  <si>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</si>
  <si>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</si>
  <si>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</si>
  <si>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</si>
  <si>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</si>
  <si>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</si>
  <si>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</si>
  <si>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</si>
  <si>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</si>
  <si>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</si>
  <si>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</si>
  <si>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</si>
  <si>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</si>
  <si>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</si>
  <si>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</si>
  <si>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</si>
  <si>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</si>
  <si>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</si>
  <si>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</si>
  <si>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</si>
  <si>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</si>
  <si>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</si>
  <si>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</si>
  <si>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</si>
  <si>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</si>
  <si>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</si>
  <si>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</si>
  <si>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</si>
  <si>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</si>
  <si>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</si>
  <si>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</si>
  <si>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</si>
  <si>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</si>
  <si>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</si>
  <si>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</si>
  <si>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</si>
  <si>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</si>
  <si>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</si>
  <si>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</si>
  <si>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</si>
  <si>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</si>
  <si>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</si>
  <si>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</si>
  <si>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</si>
  <si>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</si>
  <si>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</si>
  <si>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</si>
  <si>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</si>
  <si>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</si>
  <si>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</si>
  <si>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</si>
  <si>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</si>
  <si>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</si>
  <si>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</si>
  <si>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</si>
  <si>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</si>
  <si>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</si>
  <si>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</si>
  <si>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</si>
  <si>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</si>
  <si>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</si>
  <si>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</si>
  <si>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</si>
  <si>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</si>
  <si>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</si>
  <si>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</si>
  <si>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</si>
  <si>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</si>
  <si>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</si>
  <si>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</si>
  <si>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</si>
  <si>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</si>
  <si>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</si>
  <si>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</si>
  <si>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</si>
  <si>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</si>
  <si>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</si>
  <si>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</si>
  <si>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</si>
  <si>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</si>
  <si>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</si>
  <si>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</si>
  <si>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</si>
  <si>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</si>
  <si>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</si>
  <si>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</si>
  <si>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</si>
  <si>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</si>
  <si>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</si>
  <si>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</si>
  <si>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</si>
  <si>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</si>
  <si>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</si>
  <si>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</si>
  <si>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</si>
  <si>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</si>
  <si>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</si>
  <si>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</si>
  <si>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</si>
  <si>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</si>
  <si>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</si>
  <si>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</si>
  <si>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</si>
  <si>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</si>
  <si>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</si>
  <si>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</si>
  <si>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</si>
  <si>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</si>
  <si>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</si>
  <si>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</si>
  <si>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</si>
  <si>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</si>
  <si>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</si>
  <si>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</si>
  <si>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</si>
  <si>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</si>
  <si>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</si>
  <si>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</si>
  <si>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</si>
  <si>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</si>
  <si>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</si>
  <si>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</si>
  <si>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</si>
  <si>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</si>
  <si>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</si>
  <si>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</si>
  <si>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</si>
  <si>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</si>
  <si>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</si>
  <si>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</si>
  <si>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</si>
  <si>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</si>
  <si>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</si>
  <si>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</si>
  <si>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</si>
  <si>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</si>
  <si>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</si>
  <si>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</si>
  <si>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</si>
  <si>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</si>
  <si>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</si>
  <si>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</si>
  <si>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</si>
  <si>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</si>
  <si>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</si>
  <si>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</si>
  <si>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</si>
  <si>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</si>
  <si>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</si>
  <si>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</si>
  <si>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</si>
  <si>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</si>
  <si>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</si>
  <si>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</si>
  <si>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</si>
  <si>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</si>
  <si>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</si>
  <si>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</si>
  <si>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</si>
  <si>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</si>
  <si>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</si>
  <si>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</si>
  <si>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</si>
  <si>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</si>
  <si>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</si>
  <si>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</si>
  <si>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</si>
  <si>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</si>
  <si>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</si>
  <si>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</si>
  <si>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</si>
  <si>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</si>
  <si>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</si>
  <si>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</si>
  <si>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</si>
  <si>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</si>
  <si>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</si>
  <si>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</si>
  <si>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</si>
  <si>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</si>
  <si>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</si>
  <si>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</si>
  <si>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</si>
  <si>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</si>
  <si>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</si>
  <si>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</si>
  <si>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</si>
  <si>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</si>
  <si>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</si>
  <si>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</si>
  <si>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</si>
  <si>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</si>
  <si>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</si>
  <si>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</si>
  <si>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</si>
  <si>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</si>
  <si>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</si>
  <si>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</si>
  <si>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</si>
  <si>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</si>
  <si>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</si>
  <si>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</si>
  <si>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</si>
  <si>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</si>
  <si>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</si>
  <si>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</si>
  <si>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</si>
  <si>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</si>
  <si>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</si>
  <si>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</si>
  <si>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</si>
  <si>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</si>
  <si>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</si>
  <si>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</si>
  <si>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</si>
  <si>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</si>
  <si>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</si>
  <si>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</si>
  <si>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</si>
  <si>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</si>
  <si>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</si>
  <si>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</si>
  <si>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</si>
  <si>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</si>
  <si>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</si>
  <si>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</si>
  <si>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</si>
  <si>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</si>
  <si>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</si>
  <si>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</si>
  <si>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</si>
  <si>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</si>
  <si>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</si>
  <si>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</si>
  <si>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</si>
  <si>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</si>
  <si>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</si>
  <si>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</si>
  <si>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</si>
  <si>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</si>
  <si>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</si>
  <si>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</si>
  <si>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</si>
  <si>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</si>
  <si>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</si>
  <si>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</si>
  <si>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</si>
  <si>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</si>
  <si>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</si>
  <si>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</si>
  <si>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</si>
  <si>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</si>
  <si>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</si>
  <si>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</si>
  <si>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</si>
  <si>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</si>
  <si>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</si>
  <si>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</si>
  <si>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</si>
  <si>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</si>
  <si>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</si>
  <si>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</si>
  <si>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</si>
  <si>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</si>
  <si>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</si>
  <si>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</si>
  <si>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</si>
  <si>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</si>
  <si>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</si>
  <si>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</si>
  <si>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</si>
  <si>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</si>
  <si>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</si>
  <si>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</si>
  <si>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</si>
  <si>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</si>
  <si>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</si>
  <si>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</si>
  <si>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</si>
  <si>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</si>
  <si>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</si>
  <si>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</si>
  <si>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</si>
  <si>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</si>
  <si>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</si>
  <si>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</si>
  <si>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</si>
  <si>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</si>
  <si>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</si>
  <si>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</si>
  <si>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</si>
  <si>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</si>
  <si>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</si>
  <si>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</si>
  <si>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</si>
  <si>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</si>
  <si>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</si>
  <si>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</si>
  <si>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</si>
  <si>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</si>
  <si>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</si>
  <si>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</si>
  <si>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</si>
  <si>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</si>
  <si>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</si>
  <si>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</si>
  <si>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</si>
  <si>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</si>
  <si>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</si>
  <si>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</si>
  <si>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</si>
  <si>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</si>
  <si>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</si>
  <si>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</si>
  <si>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</si>
  <si>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</si>
  <si>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</si>
  <si>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</si>
  <si>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</si>
  <si>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</si>
  <si>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</si>
  <si>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</si>
  <si>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</si>
  <si>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</si>
  <si>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</si>
  <si>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</si>
  <si>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</si>
  <si>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</si>
  <si>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</si>
  <si>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</si>
  <si>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</si>
  <si>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</si>
  <si>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</si>
  <si>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</si>
  <si>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</si>
  <si>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</si>
  <si>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</si>
  <si>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</si>
  <si>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</si>
  <si>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</si>
  <si>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</si>
  <si>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</si>
  <si>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</si>
  <si>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</si>
  <si>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</si>
  <si>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</si>
  <si>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</si>
  <si>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</si>
  <si>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</si>
  <si>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</si>
  <si>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</si>
  <si>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</si>
  <si>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</si>
  <si>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</si>
  <si>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</si>
  <si>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</si>
  <si>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</si>
  <si>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</si>
  <si>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</si>
  <si>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</si>
  <si>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</si>
  <si>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</si>
  <si>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</si>
  <si>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</si>
  <si>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</si>
  <si>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</si>
  <si>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</si>
  <si>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</si>
  <si>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</si>
  <si>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</si>
  <si>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</si>
  <si>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</si>
  <si>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</si>
  <si>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</si>
  <si>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</si>
  <si>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</si>
  <si>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</si>
  <si>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</si>
  <si>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</si>
  <si>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</si>
  <si>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</si>
  <si>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</si>
  <si>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</si>
  <si>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</si>
  <si>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</si>
  <si>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</si>
  <si>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</si>
  <si>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</si>
  <si>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</si>
  <si>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</si>
  <si>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</si>
  <si>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</si>
  <si>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</si>
  <si>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</si>
  <si>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</si>
  <si>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</si>
  <si>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</si>
  <si>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</si>
  <si>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</si>
  <si>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</si>
  <si>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</si>
  <si>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</si>
  <si>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</si>
  <si>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</si>
  <si>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</si>
  <si>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</si>
  <si>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</si>
  <si>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</si>
  <si>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</si>
  <si>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</si>
  <si>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</si>
  <si>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</si>
  <si>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</si>
  <si>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</si>
  <si>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</si>
  <si>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</si>
  <si>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</si>
  <si>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</si>
  <si>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</si>
  <si>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</si>
  <si>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</si>
  <si>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</si>
  <si>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</si>
  <si>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</si>
  <si>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</si>
  <si>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</si>
  <si>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</si>
  <si>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</si>
  <si>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</si>
  <si>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</si>
  <si>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</si>
  <si>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</si>
  <si>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</si>
  <si>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</si>
  <si>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</si>
  <si>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</si>
  <si>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</si>
  <si>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</si>
  <si>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</si>
  <si>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</si>
  <si>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</si>
  <si>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</si>
  <si>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</si>
  <si>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</si>
  <si>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</si>
  <si>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</si>
  <si>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</si>
  <si>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</si>
  <si>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</si>
  <si>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</si>
  <si>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</si>
  <si>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</si>
  <si>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</si>
  <si>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</si>
  <si>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</si>
  <si>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</si>
  <si>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</si>
  <si>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</si>
  <si>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</si>
  <si>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</si>
  <si>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</si>
  <si>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</si>
  <si>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</si>
  <si>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</si>
  <si>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</si>
  <si>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</si>
  <si>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</si>
  <si>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</si>
  <si>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</si>
  <si>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</si>
  <si>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</si>
  <si>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</si>
  <si>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</si>
  <si>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</si>
  <si>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</si>
  <si>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</si>
  <si>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</si>
  <si>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</si>
  <si>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</si>
  <si>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</si>
  <si>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</si>
  <si>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</si>
  <si>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</si>
  <si>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</si>
  <si>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</si>
  <si>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</si>
  <si>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</si>
  <si>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</si>
  <si>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</si>
  <si>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</si>
  <si>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</si>
  <si>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</si>
  <si>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</si>
  <si>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</si>
  <si>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</si>
  <si>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</si>
  <si>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</si>
  <si>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</si>
  <si>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</si>
  <si>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</si>
  <si>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</si>
  <si>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</si>
  <si>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</si>
  <si>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</si>
  <si>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</si>
  <si>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</si>
  <si>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</si>
  <si>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</si>
  <si>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</si>
  <si>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</si>
  <si>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</si>
  <si>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</si>
  <si>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</si>
  <si>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</si>
  <si>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</si>
  <si>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</si>
  <si>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</si>
  <si>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</si>
  <si>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</si>
  <si>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</si>
  <si>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</si>
  <si>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</si>
  <si>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</si>
  <si>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</si>
  <si>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</si>
  <si>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</si>
  <si>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</si>
  <si>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</si>
  <si>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</si>
  <si>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</si>
  <si>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</si>
  <si>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</si>
  <si>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</si>
  <si>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</si>
  <si>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</si>
  <si>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</si>
  <si>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</si>
  <si>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</si>
  <si>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</si>
  <si>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</si>
  <si>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</si>
  <si>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</si>
  <si>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</si>
  <si>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</si>
  <si>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</si>
  <si>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</si>
  <si>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</si>
  <si>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</si>
  <si>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</si>
  <si>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</si>
  <si>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</si>
  <si>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</si>
  <si>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</si>
  <si>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</si>
  <si>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</si>
  <si>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</si>
  <si>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</si>
  <si>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</si>
  <si>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</si>
  <si>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</si>
  <si>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</si>
  <si>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</si>
  <si>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</si>
  <si>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</si>
  <si>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</si>
  <si>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</si>
  <si>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</si>
  <si>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</si>
  <si>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</si>
  <si>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</si>
  <si>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</si>
  <si>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</si>
  <si>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</si>
  <si>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</si>
  <si>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</si>
  <si>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</si>
  <si>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</si>
  <si>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</si>
  <si>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</si>
  <si>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</si>
  <si>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</si>
  <si>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</si>
  <si>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</si>
  <si>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</si>
  <si>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</si>
  <si>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</si>
  <si>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</si>
  <si>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</si>
  <si>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</si>
  <si>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</si>
  <si>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</si>
  <si>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</si>
  <si>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</si>
  <si>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</si>
  <si>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</si>
  <si>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</si>
  <si>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</si>
  <si>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</si>
  <si>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</si>
  <si>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</si>
  <si>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</si>
  <si>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</si>
  <si>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</si>
  <si>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</si>
  <si>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</si>
  <si>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</si>
  <si>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</si>
  <si>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</si>
  <si>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</si>
  <si>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</si>
  <si>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</si>
  <si>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</si>
  <si>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</si>
  <si>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</si>
  <si>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</si>
  <si>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</si>
  <si>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</si>
  <si>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</si>
  <si>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</si>
  <si>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</si>
  <si>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</si>
  <si>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</si>
  <si>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</si>
  <si>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</si>
  <si>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</si>
  <si>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</si>
  <si>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</si>
  <si>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</si>
  <si>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</si>
  <si>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</si>
  <si>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</si>
  <si>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</si>
  <si>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</si>
  <si>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</si>
  <si>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</si>
  <si>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</si>
  <si>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</si>
  <si>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</si>
  <si>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</si>
  <si>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</si>
  <si>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</si>
  <si>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</si>
  <si>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</si>
  <si>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</si>
  <si>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</si>
  <si>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</si>
  <si>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</si>
  <si>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</si>
  <si>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</si>
  <si>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</si>
  <si>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</si>
  <si>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</si>
  <si>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</si>
  <si>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</si>
  <si>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</si>
  <si>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</si>
  <si>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</si>
  <si>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</si>
  <si>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</si>
  <si>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</si>
  <si>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</si>
  <si>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</si>
  <si>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</si>
  <si>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</si>
  <si>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</si>
  <si>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</si>
  <si>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</si>
  <si>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</si>
  <si>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</si>
  <si>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</si>
  <si>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</si>
  <si>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</si>
  <si>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</si>
  <si>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</si>
  <si>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</si>
  <si>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</si>
  <si>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</si>
  <si>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</si>
  <si>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</si>
  <si>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</si>
  <si>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</si>
  <si>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</si>
  <si>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</si>
  <si>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</si>
  <si>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</si>
  <si>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</si>
  <si>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</si>
  <si>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</si>
  <si>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</si>
  <si>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</si>
  <si>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</si>
  <si>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</si>
  <si>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</si>
  <si>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</si>
  <si>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</si>
  <si>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</si>
  <si>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</si>
  <si>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</si>
  <si>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</si>
  <si>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</si>
  <si>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</si>
  <si>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</si>
  <si>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</si>
  <si>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</si>
  <si>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</si>
  <si>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</si>
  <si>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</si>
  <si>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</si>
  <si>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</si>
  <si>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</si>
  <si>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</si>
  <si>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</si>
  <si>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</si>
  <si>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</si>
  <si>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</si>
  <si>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</si>
  <si>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</si>
  <si>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</si>
  <si>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</si>
  <si>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</si>
  <si>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</si>
  <si>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</si>
  <si>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</si>
  <si>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</si>
  <si>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</si>
  <si>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</si>
  <si>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</si>
  <si>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</si>
  <si>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</si>
  <si>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</si>
  <si>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</si>
  <si>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</si>
  <si>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</si>
  <si>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</si>
  <si>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</si>
  <si>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</si>
  <si>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</si>
  <si>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</si>
  <si>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</si>
  <si>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</si>
  <si>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</si>
  <si>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</si>
  <si>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</si>
  <si>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</si>
  <si>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</si>
  <si>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</si>
  <si>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</si>
  <si>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</si>
  <si>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</si>
  <si>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</si>
  <si>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</si>
  <si>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</si>
  <si>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</si>
  <si>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</si>
  <si>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</si>
  <si>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</si>
  <si>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</si>
  <si>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</si>
  <si>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</si>
  <si>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</si>
  <si>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</si>
  <si>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</si>
  <si>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</si>
  <si>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</si>
  <si>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</si>
  <si>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</si>
  <si>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</si>
  <si>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</si>
  <si>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</si>
  <si>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</si>
  <si>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</si>
  <si>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</si>
  <si>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</si>
  <si>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</si>
  <si>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</si>
  <si>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</si>
  <si>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</si>
  <si>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</si>
  <si>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</si>
  <si>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</si>
  <si>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</si>
  <si>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</si>
  <si>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</si>
  <si>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</si>
  <si>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</si>
  <si>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</si>
  <si>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</si>
  <si>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</si>
  <si>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</si>
  <si>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</si>
  <si>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</si>
  <si>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</si>
  <si>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</si>
  <si>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</si>
  <si>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</si>
  <si>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</si>
  <si>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</si>
  <si>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</si>
  <si>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</si>
  <si>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</si>
  <si>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</si>
  <si>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</si>
  <si>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</si>
  <si>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</si>
  <si>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</si>
  <si>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</si>
  <si>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</si>
  <si>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</si>
  <si>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</si>
  <si>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</si>
  <si>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</si>
  <si>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</si>
  <si>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</si>
  <si>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</si>
  <si>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</si>
  <si>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</si>
  <si>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</si>
  <si>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</si>
  <si>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</si>
  <si>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</si>
  <si>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</si>
  <si>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</si>
  <si>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</si>
  <si>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</si>
  <si>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</si>
  <si>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</si>
  <si>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</si>
  <si>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</si>
  <si>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</si>
  <si>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</si>
  <si>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</si>
  <si>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</si>
  <si>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</si>
  <si>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</si>
  <si>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</si>
  <si>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</si>
  <si>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</si>
  <si>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</si>
  <si>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</si>
  <si>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</si>
  <si>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</si>
  <si>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</si>
  <si>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</si>
  <si>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</si>
  <si>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</si>
  <si>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</si>
  <si>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</si>
  <si>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</si>
  <si>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</si>
  <si>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</si>
  <si>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</si>
  <si>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</si>
  <si>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</si>
  <si>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</si>
  <si>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</si>
  <si>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</si>
  <si>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</si>
  <si>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</si>
  <si>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</si>
  <si>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</si>
  <si>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</si>
  <si>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</si>
  <si>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</si>
  <si>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</si>
  <si>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</si>
  <si>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</si>
  <si>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</si>
  <si>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</si>
  <si>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</si>
  <si>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</si>
  <si>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</si>
  <si>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</si>
  <si>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</si>
  <si>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</si>
  <si>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</si>
  <si>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</si>
  <si>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</si>
  <si>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</si>
  <si>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</si>
  <si>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</si>
  <si>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</si>
  <si>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</si>
  <si>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</si>
  <si>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</si>
  <si>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</si>
  <si>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</si>
  <si>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</si>
  <si>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</si>
  <si>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</si>
  <si>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</si>
  <si>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</si>
  <si>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</si>
  <si>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</si>
  <si>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</si>
  <si>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</si>
  <si>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</si>
  <si>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</si>
  <si>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</si>
  <si>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</si>
  <si>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</si>
  <si>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</si>
  <si>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</si>
  <si>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</si>
  <si>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</si>
  <si>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</si>
  <si>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</si>
  <si>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</si>
  <si>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</si>
  <si>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</si>
  <si>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</si>
  <si>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</si>
  <si>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</si>
  <si>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</si>
  <si>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</si>
  <si>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</si>
  <si>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</si>
  <si>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</si>
  <si>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</si>
  <si>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</si>
  <si>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</si>
  <si>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</si>
  <si>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</si>
  <si>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</si>
  <si>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</si>
  <si>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</si>
  <si>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</si>
  <si>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</si>
  <si>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</si>
  <si>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</si>
  <si>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</si>
  <si>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</si>
  <si>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</si>
  <si>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</si>
  <si>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</si>
  <si>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</si>
  <si>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</si>
  <si>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</si>
  <si>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</si>
  <si>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</si>
  <si>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</si>
  <si>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</si>
  <si>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</si>
  <si>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</si>
  <si>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</si>
  <si>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</si>
  <si>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</si>
  <si>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</si>
  <si>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</si>
  <si>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</si>
  <si>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</si>
  <si>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</si>
  <si>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</si>
  <si>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</si>
  <si>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</si>
  <si>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</si>
  <si>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</si>
  <si>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</si>
  <si>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</si>
  <si>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</si>
  <si>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</si>
  <si>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</si>
  <si>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</si>
  <si>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</si>
  <si>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</si>
  <si>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</si>
  <si>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</si>
  <si>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</si>
  <si>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</si>
  <si>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</si>
  <si>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</si>
  <si>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</si>
  <si>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</si>
  <si>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</si>
  <si>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</si>
  <si>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</si>
  <si>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</si>
  <si>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</si>
  <si>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</si>
  <si>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</si>
  <si>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</si>
  <si>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</si>
  <si>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</si>
  <si>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</si>
  <si>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</si>
  <si>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</si>
  <si>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</si>
  <si>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</si>
  <si>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</si>
  <si>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</si>
  <si>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</si>
  <si>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</si>
  <si>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</si>
  <si>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</si>
  <si>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</si>
  <si>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</si>
  <si>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</si>
  <si>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</si>
  <si>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</si>
  <si>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</si>
  <si>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</si>
  <si>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</si>
  <si>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</si>
  <si>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</si>
  <si>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</si>
  <si>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</si>
  <si>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</si>
  <si>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</si>
  <si>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</si>
  <si>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</si>
  <si>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</si>
  <si>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</si>
  <si>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</si>
  <si>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</si>
  <si>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</si>
  <si>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</si>
  <si>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</si>
  <si>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</si>
  <si>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</si>
  <si>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</si>
  <si>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</si>
  <si>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</si>
  <si>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</si>
  <si>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</si>
  <si>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</si>
  <si>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</si>
  <si>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</si>
  <si>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</si>
  <si>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</si>
  <si>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</si>
  <si>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</si>
  <si>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</si>
  <si>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</si>
  <si>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</si>
  <si>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</si>
  <si>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</si>
  <si>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</si>
  <si>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</si>
  <si>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</si>
  <si>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</si>
  <si>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</si>
  <si>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</si>
  <si>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</si>
  <si>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</si>
  <si>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</si>
  <si>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</si>
  <si>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</si>
  <si>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</si>
  <si>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</si>
  <si>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</si>
  <si>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</si>
  <si>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</si>
  <si>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</si>
  <si>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</si>
  <si>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</si>
  <si>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</si>
  <si>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</si>
  <si>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</si>
  <si>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</si>
  <si>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</si>
  <si>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</si>
  <si>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</si>
  <si>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</si>
  <si>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</si>
  <si>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</si>
  <si>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</si>
  <si>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</si>
  <si>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</si>
  <si>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</si>
  <si>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</si>
  <si>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</si>
  <si>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</si>
  <si>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</si>
  <si>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</si>
  <si>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</si>
  <si>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</si>
  <si>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</si>
  <si>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</si>
  <si>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</si>
  <si>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</si>
  <si>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</si>
  <si>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</si>
  <si>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</si>
  <si>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</si>
  <si>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</si>
  <si>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</si>
  <si>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</si>
  <si>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</si>
  <si>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</si>
  <si>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</si>
  <si>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</si>
  <si>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</si>
  <si>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</si>
  <si>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</si>
  <si>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</si>
  <si>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</si>
  <si>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</si>
  <si>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</si>
  <si>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</si>
  <si>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</si>
  <si>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</si>
  <si>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</si>
  <si>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</si>
  <si>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</si>
  <si>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</si>
  <si>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</si>
  <si>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</si>
  <si>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</si>
  <si>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</si>
  <si>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</si>
  <si>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</si>
  <si>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</si>
  <si>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</si>
  <si>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</si>
  <si>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</si>
  <si>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</si>
  <si>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</si>
  <si>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</si>
  <si>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</si>
  <si>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</si>
  <si>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</si>
  <si>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</si>
  <si>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</si>
  <si>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</si>
  <si>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</si>
  <si>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</si>
  <si>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</si>
  <si>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</si>
  <si>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</si>
  <si>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</si>
  <si>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</si>
  <si>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</si>
  <si>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</si>
  <si>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</si>
  <si>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</si>
  <si>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</si>
  <si>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</si>
  <si>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</si>
  <si>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</si>
  <si>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</si>
  <si>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</si>
  <si>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</si>
  <si>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</si>
  <si>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</si>
  <si>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</si>
  <si>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</si>
  <si>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</si>
  <si>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</si>
  <si>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</si>
  <si>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</si>
  <si>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</si>
  <si>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</si>
  <si>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</si>
  <si>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</si>
  <si>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</si>
  <si>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</si>
  <si>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</si>
  <si>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</si>
  <si>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</si>
  <si>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</si>
  <si>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</si>
  <si>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</si>
  <si>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</si>
  <si>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</si>
  <si>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</si>
  <si>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</si>
  <si>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</si>
  <si>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</si>
  <si>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</si>
  <si>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</si>
  <si>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</si>
  <si>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</si>
  <si>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</si>
  <si>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</si>
  <si>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</si>
  <si>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</si>
  <si>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</si>
  <si>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</si>
  <si>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</si>
  <si>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</si>
  <si>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</si>
  <si>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</si>
  <si>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</si>
  <si>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</si>
  <si>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</si>
  <si>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</si>
  <si>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</si>
  <si>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</si>
  <si>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</si>
  <si>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</si>
  <si>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</si>
  <si>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</si>
  <si>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</si>
  <si>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</si>
  <si>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</si>
  <si>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</si>
  <si>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</si>
  <si>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</si>
  <si>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</si>
  <si>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</si>
  <si>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</si>
  <si>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</si>
  <si>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</si>
  <si>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</si>
  <si>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</si>
  <si>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</si>
  <si>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</si>
  <si>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</si>
  <si>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</si>
  <si>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</si>
  <si>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</si>
  <si>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</si>
  <si>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</si>
  <si>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</si>
  <si>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</si>
  <si>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</si>
  <si>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</si>
  <si>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</si>
  <si>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</si>
  <si>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</si>
  <si>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</si>
  <si>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</si>
  <si>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</si>
  <si>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</si>
  <si>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</si>
  <si>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</si>
  <si>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</si>
  <si>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</si>
  <si>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</si>
  <si>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</si>
  <si>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</si>
  <si>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</si>
  <si>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</si>
  <si>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</si>
  <si>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</si>
  <si>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</si>
  <si>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</si>
  <si>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</si>
  <si>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</si>
  <si>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</si>
  <si>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</si>
  <si>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</si>
  <si>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</si>
  <si>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</si>
  <si>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</si>
  <si>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</si>
  <si>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</si>
  <si>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</si>
  <si>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</si>
  <si>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</si>
  <si>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</si>
  <si>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</si>
  <si>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</si>
  <si>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</si>
  <si>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</si>
  <si>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</si>
  <si>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</si>
  <si>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</si>
  <si>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</si>
  <si>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</si>
  <si>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</si>
  <si>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</si>
  <si>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</si>
  <si>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</si>
  <si>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</si>
  <si>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</si>
  <si>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</si>
  <si>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</si>
  <si>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</si>
  <si>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</si>
  <si>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</si>
  <si>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</si>
  <si>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</si>
  <si>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</si>
  <si>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</si>
  <si>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</si>
  <si>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</si>
  <si>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</si>
  <si>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</si>
  <si>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</si>
  <si>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</si>
  <si>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</si>
  <si>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</si>
  <si>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</si>
  <si>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</si>
  <si>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</si>
  <si>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</si>
  <si>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</si>
  <si>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</si>
  <si>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</si>
  <si>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</si>
  <si>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</si>
  <si>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</si>
  <si>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</si>
  <si>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</si>
  <si>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</si>
  <si>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</si>
  <si>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</si>
  <si>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</si>
  <si>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</si>
  <si>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</si>
  <si>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</si>
  <si>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</si>
  <si>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</si>
  <si>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</si>
  <si>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</si>
  <si>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</si>
  <si>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</si>
  <si>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</si>
  <si>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</si>
  <si>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</si>
  <si>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</si>
  <si>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</si>
  <si>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</si>
  <si>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</si>
  <si>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</si>
  <si>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</si>
  <si>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</si>
  <si>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</si>
  <si>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</si>
  <si>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</si>
  <si>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</si>
  <si>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</si>
  <si>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</si>
  <si>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</si>
  <si>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</si>
  <si>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</si>
  <si>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</si>
  <si>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</si>
  <si>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</si>
  <si>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</si>
  <si>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</si>
  <si>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</si>
  <si>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</si>
  <si>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</si>
  <si>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</si>
  <si>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</si>
  <si>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</si>
  <si>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</si>
  <si>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</si>
  <si>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</si>
  <si>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</si>
  <si>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</si>
  <si>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</si>
  <si>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</si>
  <si>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</si>
  <si>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</si>
  <si>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</si>
  <si>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</si>
  <si>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</si>
  <si>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</si>
  <si>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</si>
  <si>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</si>
  <si>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</si>
  <si>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</si>
  <si>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</si>
  <si>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</si>
  <si>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</si>
  <si>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</si>
  <si>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</si>
  <si>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</si>
  <si>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</si>
  <si>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</si>
  <si>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</si>
  <si>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</si>
  <si>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</si>
  <si>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</si>
  <si>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</si>
  <si>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</si>
  <si>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</si>
  <si>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</si>
  <si>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</si>
  <si>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</si>
  <si>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</si>
  <si>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</si>
  <si>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</si>
  <si>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</si>
  <si>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</si>
  <si>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</si>
  <si>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</si>
  <si>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</si>
  <si>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</si>
  <si>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</si>
  <si>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</si>
  <si>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</si>
  <si>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</si>
  <si>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</si>
  <si>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</si>
  <si>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</si>
  <si>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</si>
  <si>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</si>
  <si>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</si>
  <si>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</si>
  <si>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</si>
  <si>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</si>
  <si>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</si>
  <si>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</si>
  <si>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</si>
  <si>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</si>
  <si>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</si>
  <si>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</si>
  <si>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</si>
  <si>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</si>
  <si>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</si>
  <si>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</si>
  <si>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</si>
  <si>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</si>
  <si>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</si>
  <si>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</si>
  <si>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</si>
  <si>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</si>
  <si>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</si>
  <si>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</si>
  <si>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</si>
  <si>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</si>
  <si>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</si>
  <si>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</si>
  <si>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</si>
  <si>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</si>
  <si>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</si>
  <si>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</si>
  <si>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</si>
  <si>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</si>
  <si>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</si>
  <si>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</si>
  <si>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</si>
  <si>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</si>
  <si>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</si>
  <si>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</si>
  <si>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</si>
  <si>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</si>
  <si>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</si>
  <si>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</si>
  <si>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</si>
  <si>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</si>
  <si>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</si>
  <si>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</si>
  <si>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</si>
  <si>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</si>
  <si>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</si>
  <si>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</si>
  <si>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</si>
  <si>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</si>
  <si>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</si>
  <si>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</si>
  <si>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</si>
  <si>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</si>
  <si>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</si>
  <si>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</si>
  <si>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</si>
  <si>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</si>
  <si>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</si>
  <si>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</si>
  <si>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</si>
  <si>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</si>
  <si>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</si>
  <si>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</si>
  <si>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</si>
  <si>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</si>
  <si>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</si>
  <si>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</si>
  <si>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</si>
  <si>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</si>
  <si>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</si>
  <si>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</si>
  <si>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</si>
  <si>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</si>
  <si>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</si>
  <si>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</si>
  <si>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</si>
  <si>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</si>
  <si>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</si>
  <si>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</si>
  <si>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</si>
  <si>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</si>
  <si>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</si>
  <si>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</si>
  <si>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</si>
  <si>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</si>
  <si>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</si>
  <si>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</si>
  <si>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</si>
  <si>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</si>
  <si>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</si>
  <si>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</si>
  <si>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</si>
  <si>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</si>
  <si>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</si>
  <si>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</si>
  <si>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</si>
  <si>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</si>
  <si>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</si>
  <si>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</si>
  <si>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</si>
  <si>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</si>
  <si>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</si>
  <si>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</si>
  <si>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</si>
  <si>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</si>
  <si>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</si>
  <si>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</si>
  <si>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</si>
  <si>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</si>
  <si>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</si>
  <si>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</si>
  <si>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</si>
  <si>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</si>
  <si>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</si>
  <si>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</si>
  <si>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</si>
  <si>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</si>
  <si>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</si>
  <si>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</si>
  <si>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</si>
  <si>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</si>
  <si>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</si>
  <si>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</si>
  <si>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</si>
  <si>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</si>
  <si>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</si>
  <si>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</si>
  <si>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</si>
  <si>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</si>
  <si>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</si>
  <si>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</si>
  <si>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</si>
  <si>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</si>
  <si>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</si>
  <si>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</si>
  <si>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</si>
  <si>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</si>
  <si>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</si>
  <si>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</si>
  <si>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</si>
  <si>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</si>
  <si>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</si>
  <si>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</si>
  <si>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</si>
  <si>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</si>
  <si>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</si>
  <si>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</si>
  <si>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</si>
  <si>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</si>
  <si>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</si>
  <si>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</si>
  <si>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</si>
  <si>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</si>
  <si>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</si>
  <si>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</si>
  <si>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</si>
  <si>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</si>
  <si>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</si>
  <si>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</si>
  <si>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</si>
  <si>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</si>
  <si>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</si>
  <si>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</si>
  <si>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</si>
  <si>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</si>
  <si>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</si>
  <si>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</si>
  <si>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</si>
  <si>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</si>
  <si>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</si>
  <si>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</si>
  <si>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</si>
  <si>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</si>
  <si>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</si>
  <si>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</si>
  <si>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</si>
  <si>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</si>
  <si>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</si>
  <si>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</si>
  <si>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</si>
  <si>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</si>
  <si>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</si>
  <si>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</si>
  <si>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</si>
  <si>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</si>
  <si>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</si>
  <si>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</si>
  <si>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</si>
  <si>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</si>
  <si>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</si>
  <si>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</si>
  <si>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</si>
  <si>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</si>
  <si>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</si>
  <si>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</si>
  <si>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</si>
  <si>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</si>
  <si>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</si>
  <si>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</si>
  <si>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</si>
  <si>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</si>
  <si>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</si>
  <si>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</si>
  <si>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</si>
  <si>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</si>
  <si>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</si>
  <si>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</si>
  <si>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</si>
  <si>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</si>
  <si>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</si>
  <si>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</si>
  <si>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</si>
  <si>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</si>
  <si>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</si>
  <si>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</si>
  <si>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</si>
  <si>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</si>
  <si>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</si>
  <si>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</si>
  <si>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</si>
  <si>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</si>
  <si>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</si>
  <si>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</si>
  <si>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</si>
  <si>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</si>
  <si>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</si>
  <si>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</si>
  <si>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</si>
  <si>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</si>
  <si>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</si>
  <si>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</si>
  <si>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</si>
  <si>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</si>
  <si>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</si>
  <si>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</si>
  <si>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</si>
  <si>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</si>
  <si>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</si>
  <si>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</si>
  <si>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</si>
  <si>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</si>
  <si>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</si>
  <si>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</si>
  <si>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</si>
  <si>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</si>
  <si>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</si>
  <si>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</si>
  <si>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</si>
  <si>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</si>
  <si>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</si>
  <si>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</si>
  <si>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</si>
  <si>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</si>
  <si>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</si>
  <si>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</si>
  <si>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</si>
  <si>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</si>
  <si>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</si>
  <si>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</si>
  <si>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</si>
  <si>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</si>
  <si>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</si>
  <si>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</si>
  <si>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</si>
  <si>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</si>
  <si>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</si>
  <si>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</si>
  <si>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</si>
  <si>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</si>
  <si>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</si>
  <si>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</si>
  <si>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</si>
  <si>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</si>
  <si>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</si>
  <si>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</si>
  <si>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</si>
  <si>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</si>
  <si>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</si>
  <si>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</si>
  <si>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</si>
  <si>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</si>
  <si>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</si>
  <si>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</si>
  <si>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</si>
  <si>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</si>
  <si>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</si>
  <si>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</si>
  <si>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</si>
  <si>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</si>
  <si>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</si>
  <si>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</si>
  <si>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</si>
  <si>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</si>
  <si>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</si>
  <si>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</si>
  <si>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</si>
  <si>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</si>
  <si>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</si>
  <si>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</si>
  <si>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</si>
  <si>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</si>
  <si>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</si>
  <si>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</si>
  <si>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</si>
  <si>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</si>
  <si>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</si>
  <si>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</si>
  <si>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</si>
  <si>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</si>
  <si>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</si>
  <si>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</si>
  <si>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</si>
  <si>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</si>
  <si>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</si>
  <si>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</si>
  <si>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</si>
  <si>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</si>
  <si>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</si>
  <si>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</si>
  <si>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</si>
  <si>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</si>
  <si>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</si>
  <si>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</si>
  <si>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</si>
  <si>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</si>
  <si>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</si>
  <si>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</si>
  <si>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</si>
  <si>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</si>
  <si>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</si>
  <si>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</si>
  <si>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</si>
  <si>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</si>
  <si>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</si>
  <si>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</si>
  <si>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</si>
  <si>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</si>
  <si>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</si>
  <si>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</si>
  <si>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</si>
  <si>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</si>
  <si>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</si>
  <si>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</si>
  <si>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</si>
  <si>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</si>
  <si>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</si>
  <si>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</si>
  <si>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</si>
  <si>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</si>
  <si>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</si>
  <si>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</si>
  <si>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</si>
  <si>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</si>
  <si>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</si>
  <si>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</si>
  <si>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</si>
  <si>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</si>
  <si>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</si>
  <si>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</si>
  <si>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</si>
  <si>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</si>
  <si>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</si>
  <si>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</si>
  <si>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</si>
  <si>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</si>
  <si>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</si>
  <si>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</si>
  <si>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</si>
  <si>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</si>
  <si>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</si>
  <si>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</si>
  <si>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</si>
  <si>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</si>
  <si>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</si>
  <si>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</si>
  <si>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</si>
  <si>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</si>
  <si>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</si>
  <si>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</si>
  <si>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</si>
  <si>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</si>
  <si>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</si>
  <si>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</si>
  <si>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</si>
  <si>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</si>
  <si>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</si>
  <si>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</si>
  <si>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</si>
  <si>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</si>
  <si>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</si>
  <si>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</si>
  <si>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</si>
  <si>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</si>
  <si>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</si>
  <si>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</si>
  <si>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</si>
  <si>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</si>
  <si>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</si>
  <si>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</si>
  <si>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</si>
  <si>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</si>
  <si>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</si>
  <si>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</si>
  <si>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</si>
  <si>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</si>
  <si>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</si>
  <si>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</si>
  <si>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</si>
  <si>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</si>
  <si>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</si>
  <si>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</si>
  <si>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</si>
  <si>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</si>
  <si>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</si>
  <si>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</si>
  <si>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</si>
  <si>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</si>
  <si>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</si>
  <si>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</si>
  <si>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</si>
  <si>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</si>
  <si>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</si>
  <si>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</si>
  <si>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</si>
  <si>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</si>
  <si>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</si>
  <si>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</si>
  <si>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</si>
  <si>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</si>
  <si>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</si>
  <si>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</si>
  <si>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</si>
  <si>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</si>
  <si>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</si>
  <si>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</si>
  <si>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</si>
  <si>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</si>
  <si>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</si>
  <si>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</si>
  <si>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</si>
  <si>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</si>
  <si>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</si>
  <si>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</si>
  <si>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</si>
  <si>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</si>
  <si>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</si>
  <si>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</si>
  <si>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</si>
  <si>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</si>
  <si>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</si>
  <si>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</si>
  <si>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</si>
  <si>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</si>
  <si>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</si>
  <si>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</si>
  <si>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</si>
  <si>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</si>
  <si>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</si>
  <si>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</si>
  <si>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</si>
  <si>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</si>
  <si>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</si>
  <si>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</si>
  <si>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</si>
  <si>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</si>
  <si>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</si>
  <si>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</si>
  <si>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</si>
  <si>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</si>
  <si>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</si>
  <si>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</si>
  <si>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</si>
  <si>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</si>
  <si>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</si>
  <si>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</si>
  <si>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</si>
  <si>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</si>
  <si>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</si>
  <si>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</si>
  <si>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</si>
  <si>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</si>
  <si>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</si>
  <si>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</si>
  <si>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</si>
  <si>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</si>
  <si>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</si>
  <si>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</si>
  <si>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</si>
  <si>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</si>
  <si>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</si>
  <si>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</si>
  <si>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</si>
  <si>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</si>
  <si>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</si>
  <si>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</si>
  <si>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</si>
  <si>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</si>
  <si>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</si>
  <si>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</si>
  <si>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</si>
  <si>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</si>
  <si>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</si>
  <si>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</si>
  <si>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</si>
  <si>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</si>
  <si>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</si>
  <si>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</si>
  <si>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</si>
  <si>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</si>
  <si>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</si>
  <si>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</si>
  <si>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</si>
  <si>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</si>
  <si>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</si>
  <si>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</si>
  <si>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</si>
  <si>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</si>
  <si>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</si>
  <si>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</si>
  <si>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</si>
  <si>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</si>
  <si>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</si>
  <si>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</si>
  <si>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</si>
  <si>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</si>
  <si>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</si>
  <si>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</si>
  <si>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</si>
  <si>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</si>
  <si>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</si>
  <si>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</si>
  <si>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</si>
  <si>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</si>
  <si>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</si>
  <si>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</si>
  <si>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</si>
  <si>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</si>
  <si>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</si>
  <si>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</si>
  <si>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</si>
  <si>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</si>
  <si>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</si>
  <si>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</si>
  <si>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</si>
  <si>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</si>
  <si>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</si>
  <si>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</si>
  <si>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</si>
  <si>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</si>
  <si>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</si>
  <si>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</si>
  <si>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</si>
  <si>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</si>
  <si>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</si>
  <si>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</si>
  <si>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</si>
  <si>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</si>
  <si>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</si>
  <si>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</si>
  <si>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</si>
  <si>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</si>
  <si>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</si>
  <si>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</si>
  <si>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</si>
  <si>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</si>
  <si>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</si>
  <si>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</si>
  <si>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</si>
  <si>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</si>
  <si>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</si>
  <si>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</si>
  <si>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</si>
  <si>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</si>
  <si>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</si>
  <si>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</si>
  <si>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</si>
  <si>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</si>
  <si>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</si>
  <si>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</si>
  <si>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</si>
  <si>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</si>
  <si>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</si>
  <si>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</si>
  <si>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</si>
  <si>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</si>
  <si>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</si>
  <si>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</si>
  <si>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</si>
  <si>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</si>
  <si>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</si>
  <si>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</si>
  <si>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</si>
  <si>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</si>
  <si>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</si>
  <si>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</si>
  <si>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</si>
  <si>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</si>
  <si>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</si>
  <si>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</si>
  <si>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</si>
  <si>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</si>
  <si>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</si>
  <si>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</si>
  <si>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</si>
  <si>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</si>
  <si>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</si>
  <si>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</si>
  <si>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</si>
  <si>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</si>
  <si>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</si>
  <si>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</si>
  <si>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</si>
  <si>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</si>
  <si>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</si>
  <si>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</si>
  <si>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</si>
  <si>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</si>
  <si>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</si>
  <si>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</si>
  <si>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</si>
  <si>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</si>
  <si>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</si>
  <si>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</si>
  <si>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</si>
  <si>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</si>
  <si>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</si>
  <si>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</si>
  <si>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</si>
  <si>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</si>
  <si>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</si>
  <si>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</si>
  <si>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</si>
  <si>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</si>
  <si>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</si>
  <si>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</si>
  <si>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</si>
  <si>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</si>
  <si>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</si>
  <si>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</si>
  <si>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</si>
  <si>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</si>
  <si>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</si>
  <si>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</si>
  <si>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</si>
  <si>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</si>
  <si>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</si>
  <si>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</si>
  <si>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</si>
  <si>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</si>
  <si>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</si>
  <si>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</si>
  <si>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</si>
  <si>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</si>
  <si>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</si>
  <si>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</si>
  <si>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</si>
  <si>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</si>
  <si>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</si>
  <si>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</si>
  <si>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</si>
  <si>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</si>
  <si>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</si>
  <si>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</si>
  <si>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</si>
  <si>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</si>
  <si>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</si>
  <si>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</si>
  <si>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</si>
  <si>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</si>
  <si>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</si>
  <si>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</si>
  <si>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</si>
  <si>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</si>
  <si>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</si>
  <si>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</si>
  <si>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</si>
  <si>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</si>
  <si>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</si>
  <si>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</si>
  <si>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</si>
  <si>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</si>
  <si>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</si>
  <si>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</si>
  <si>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</si>
  <si>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</si>
  <si>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</si>
  <si>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</si>
  <si>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</si>
  <si>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</si>
  <si>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</si>
  <si>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</si>
  <si>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</si>
  <si>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</si>
  <si>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</si>
  <si>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</si>
  <si>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</si>
  <si>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</si>
  <si>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</si>
  <si>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</si>
  <si>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</si>
  <si>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</si>
  <si>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</si>
  <si>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</si>
  <si>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</si>
  <si>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</si>
  <si>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</si>
  <si>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</si>
  <si>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</si>
  <si>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</si>
  <si>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</si>
  <si>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</si>
  <si>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</si>
  <si>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</si>
  <si>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</si>
  <si>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</si>
  <si>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</si>
  <si>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</si>
  <si>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</si>
  <si>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</si>
  <si>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</si>
  <si>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</si>
  <si>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</si>
  <si>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</si>
  <si>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</si>
  <si>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</si>
  <si>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</si>
  <si>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</si>
  <si>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</si>
  <si>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</si>
  <si>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</si>
  <si>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</si>
  <si>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</si>
  <si>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</si>
  <si>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</si>
  <si>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</si>
  <si>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</si>
  <si>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</si>
  <si>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</si>
  <si>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</si>
  <si>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</si>
  <si>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</si>
  <si>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</si>
  <si>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</si>
  <si>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</si>
  <si>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</si>
  <si>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</si>
  <si>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</si>
  <si>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</si>
  <si>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</si>
  <si>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</si>
  <si>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</si>
  <si>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</si>
  <si>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</si>
  <si>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</si>
  <si>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</si>
  <si>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</si>
  <si>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</si>
  <si>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</si>
  <si>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</si>
  <si>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</si>
  <si>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</si>
  <si>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</si>
  <si>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</si>
  <si>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</si>
  <si>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</si>
  <si>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</si>
  <si>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</si>
  <si>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</si>
  <si>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</si>
  <si>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</si>
  <si>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</si>
  <si>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</si>
  <si>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</si>
  <si>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</si>
  <si>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</si>
  <si>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</si>
  <si>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</si>
  <si>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</si>
  <si>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</si>
  <si>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</si>
  <si>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</si>
  <si>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</si>
  <si>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</si>
  <si>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</si>
  <si>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</si>
  <si>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</si>
  <si>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</si>
  <si>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</si>
  <si>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</si>
  <si>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</si>
  <si>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</si>
  <si>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</si>
  <si>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</si>
  <si>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</si>
  <si>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</si>
  <si>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</si>
  <si>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</si>
  <si>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</si>
  <si>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</si>
  <si>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</si>
  <si>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</si>
  <si>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</si>
  <si>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</si>
  <si>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</si>
  <si>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</si>
  <si>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</si>
  <si>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</si>
  <si>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</si>
  <si>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</si>
  <si>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</si>
  <si>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</si>
  <si>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</si>
  <si>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</si>
  <si>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</si>
  <si>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</si>
  <si>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</si>
  <si>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</si>
  <si>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</si>
  <si>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</si>
  <si>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</si>
  <si>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</si>
  <si>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</si>
  <si>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</si>
  <si>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</si>
  <si>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</si>
  <si>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</si>
  <si>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</si>
  <si>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</si>
  <si>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</si>
  <si>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</si>
  <si>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</si>
  <si>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</si>
  <si>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</si>
  <si>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</si>
  <si>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</si>
  <si>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</si>
  <si>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</si>
  <si>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</si>
  <si>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</si>
  <si>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</si>
  <si>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</si>
  <si>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</si>
  <si>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</si>
  <si>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</si>
  <si>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</si>
  <si>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</si>
  <si>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</si>
  <si>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</si>
  <si>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</si>
  <si>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</si>
  <si>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</si>
  <si>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</si>
  <si>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</si>
  <si>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</si>
  <si>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</si>
  <si>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</si>
  <si>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</si>
  <si>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</si>
  <si>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</si>
  <si>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</si>
  <si>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</si>
  <si>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</si>
  <si>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</si>
  <si>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</si>
  <si>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</si>
  <si>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</si>
  <si>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</si>
  <si>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</si>
  <si>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</si>
  <si>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</si>
  <si>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</si>
  <si>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</si>
  <si>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</si>
  <si>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</si>
  <si>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</si>
  <si>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</si>
  <si>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</si>
  <si>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</si>
  <si>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</si>
  <si>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</si>
  <si>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</si>
  <si>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</si>
  <si>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</si>
  <si>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</si>
  <si>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</si>
  <si>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</si>
  <si>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</si>
  <si>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</si>
  <si>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</si>
  <si>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</si>
  <si>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</si>
  <si>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</si>
  <si>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</si>
  <si>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</si>
  <si>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</si>
  <si>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</si>
  <si>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</si>
  <si>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</si>
  <si>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</si>
  <si>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</si>
  <si>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</si>
  <si>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</si>
  <si>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</si>
  <si>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</si>
  <si>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</si>
  <si>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</si>
  <si>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</si>
  <si>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</si>
  <si>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</si>
  <si>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</si>
  <si>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</si>
  <si>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</si>
  <si>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</si>
  <si>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</si>
  <si>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</si>
  <si>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</si>
  <si>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</si>
  <si>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</si>
  <si>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</si>
  <si>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</si>
  <si>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</si>
  <si>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</si>
  <si>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</si>
  <si>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</si>
  <si>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</si>
  <si>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</si>
  <si>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</si>
  <si>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</si>
  <si>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</si>
  <si>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</si>
  <si>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</si>
  <si>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</si>
  <si>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</si>
  <si>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</si>
  <si>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</si>
  <si>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</si>
  <si>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</si>
  <si>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</si>
  <si>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</si>
  <si>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</si>
  <si>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</si>
  <si>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</si>
  <si>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</si>
  <si>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</si>
  <si>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</si>
  <si>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</si>
  <si>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</si>
  <si>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</si>
  <si>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</si>
  <si>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</si>
  <si>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</si>
  <si>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</si>
  <si>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</si>
  <si>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</si>
  <si>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</si>
  <si>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</si>
  <si>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</si>
  <si>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</si>
  <si>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</si>
  <si>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</si>
  <si>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</si>
  <si>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</si>
  <si>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</si>
  <si>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</si>
  <si>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</si>
  <si>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</si>
  <si>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</si>
  <si>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</si>
  <si>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</si>
  <si>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</si>
  <si>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</si>
  <si>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</si>
  <si>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</si>
  <si>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</si>
  <si>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</si>
  <si>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</si>
  <si>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</si>
  <si>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</si>
  <si>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</si>
  <si>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</si>
  <si>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</si>
  <si>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</si>
  <si>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</si>
  <si>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</si>
  <si>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</si>
  <si>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</si>
  <si>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</si>
  <si>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</si>
  <si>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</si>
  <si>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</si>
  <si>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</si>
  <si>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</si>
  <si>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</si>
  <si>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</si>
  <si>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</si>
  <si>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</si>
  <si>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</si>
  <si>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</si>
  <si>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</si>
  <si>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</si>
  <si>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</si>
  <si>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</si>
  <si>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</si>
  <si>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</si>
  <si>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</si>
  <si>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</si>
  <si>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</si>
  <si>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</si>
  <si>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</si>
  <si>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</si>
  <si>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</si>
  <si>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</si>
  <si>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</si>
  <si>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</si>
  <si>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</si>
  <si>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</si>
  <si>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</si>
  <si>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</si>
  <si>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</si>
  <si>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</si>
  <si>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</si>
  <si>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</si>
  <si>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</si>
  <si>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</si>
  <si>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</si>
  <si>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</si>
  <si>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</si>
  <si>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</si>
  <si>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</si>
  <si>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</si>
  <si>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</si>
  <si>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</si>
  <si>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</si>
  <si>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</si>
  <si>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</si>
  <si>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</si>
  <si>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</si>
  <si>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</si>
  <si>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</si>
  <si>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</si>
  <si>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</si>
  <si>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</si>
  <si>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</si>
  <si>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</si>
  <si>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</si>
  <si>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</si>
  <si>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</si>
  <si>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</si>
  <si>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</si>
  <si>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</si>
  <si>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</si>
  <si>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</si>
  <si>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</si>
  <si>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</si>
  <si>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</si>
  <si>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</si>
  <si>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</si>
  <si>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</si>
  <si>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</si>
  <si>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</si>
  <si>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</si>
  <si>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</si>
  <si>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</si>
  <si>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</si>
  <si>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</si>
  <si>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</si>
  <si>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</si>
  <si>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</si>
  <si>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</si>
  <si>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</si>
  <si>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</si>
  <si>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</si>
  <si>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</si>
  <si>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</si>
  <si>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</si>
  <si>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</si>
  <si>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</si>
  <si>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</si>
  <si>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</si>
  <si>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</si>
  <si>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</si>
  <si>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</si>
  <si>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</si>
  <si>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</si>
  <si>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</si>
  <si>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</si>
  <si>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</si>
  <si>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</si>
  <si>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</si>
  <si>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</si>
  <si>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</si>
  <si>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</si>
  <si>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</si>
  <si>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</si>
  <si>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</si>
  <si>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</si>
  <si>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</si>
  <si>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</si>
  <si>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</si>
  <si>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</si>
  <si>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</si>
  <si>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</si>
  <si>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</si>
  <si>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</si>
  <si>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</si>
  <si>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</si>
  <si>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</si>
  <si>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</si>
  <si>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</si>
  <si>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</si>
  <si>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</si>
  <si>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</si>
  <si>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</si>
  <si>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</si>
  <si>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</si>
  <si>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</si>
  <si>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</si>
  <si>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</si>
  <si>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</si>
  <si>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</si>
  <si>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</si>
  <si>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</si>
  <si>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</si>
  <si>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</si>
  <si>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</si>
  <si>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</si>
  <si>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</si>
  <si>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</si>
  <si>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</si>
  <si>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</si>
  <si>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</si>
  <si>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</si>
  <si>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</si>
  <si>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</si>
  <si>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</si>
  <si>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</si>
  <si>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</si>
  <si>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</si>
  <si>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</si>
  <si>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</si>
  <si>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</si>
  <si>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</si>
  <si>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</si>
  <si>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</si>
  <si>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</si>
  <si>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</si>
  <si>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</si>
  <si>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</si>
  <si>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</si>
  <si>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</si>
  <si>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</si>
  <si>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</si>
  <si>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</si>
  <si>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</si>
  <si>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</si>
  <si>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</si>
  <si>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</si>
  <si>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</si>
  <si>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</si>
  <si>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</si>
  <si>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</si>
  <si>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</si>
  <si>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</si>
  <si>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</si>
  <si>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</si>
  <si>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</si>
  <si>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</si>
  <si>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</si>
  <si>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</si>
  <si>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</si>
  <si>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</si>
  <si>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</si>
  <si>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</si>
  <si>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</si>
  <si>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</si>
  <si>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</si>
  <si>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</si>
  <si>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</si>
  <si>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</si>
  <si>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</si>
  <si>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</si>
  <si>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</si>
  <si>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</si>
  <si>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</si>
  <si>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</si>
  <si>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</si>
  <si>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</si>
  <si>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</si>
  <si>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</si>
  <si>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</si>
  <si>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</si>
  <si>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</si>
  <si>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</si>
  <si>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</si>
  <si>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</si>
  <si>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</si>
  <si>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</si>
  <si>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</si>
  <si>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</si>
  <si>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</si>
  <si>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</si>
  <si>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</si>
  <si>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</si>
  <si>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</si>
  <si>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</si>
  <si>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</si>
  <si>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</si>
  <si>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</si>
  <si>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</si>
  <si>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</si>
  <si>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</si>
  <si>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</si>
  <si>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</si>
  <si>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</si>
  <si>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</si>
  <si>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</si>
  <si>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</si>
  <si>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</si>
  <si>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</si>
  <si>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</si>
  <si>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</si>
  <si>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</si>
  <si>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</si>
  <si>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</si>
  <si>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</si>
  <si>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</si>
  <si>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</si>
  <si>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</si>
  <si>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</si>
  <si>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</si>
  <si>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</si>
  <si>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</si>
  <si>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</si>
  <si>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</si>
  <si>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</si>
  <si>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</si>
  <si>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</si>
  <si>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</si>
  <si>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</si>
  <si>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</si>
  <si>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</si>
  <si>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</si>
  <si>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</si>
  <si>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</si>
  <si>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</si>
  <si>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</si>
  <si>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</si>
  <si>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</si>
  <si>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</si>
  <si>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</si>
  <si>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</si>
  <si>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</si>
  <si>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</si>
  <si>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</si>
  <si>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</si>
  <si>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</si>
  <si>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</si>
  <si>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</si>
  <si>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</si>
  <si>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</si>
  <si>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</si>
  <si>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</si>
  <si>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</si>
  <si>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</si>
  <si>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</si>
  <si>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</si>
  <si>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</si>
  <si>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</si>
  <si>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</si>
  <si>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</si>
  <si>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</si>
  <si>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</si>
  <si>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</si>
  <si>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</si>
  <si>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</si>
  <si>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</si>
  <si>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</si>
  <si>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</si>
  <si>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</si>
  <si>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</si>
  <si>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</si>
  <si>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</si>
  <si>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</si>
  <si>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</si>
  <si>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</si>
  <si>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</si>
  <si>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</si>
  <si>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</si>
  <si>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</si>
  <si>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</si>
  <si>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</si>
  <si>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</si>
  <si>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</si>
  <si>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</si>
  <si>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</si>
  <si>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</si>
  <si>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</si>
  <si>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</si>
  <si>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</si>
  <si>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</si>
  <si>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</si>
  <si>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</si>
  <si>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</si>
  <si>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</si>
  <si>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</si>
  <si>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</si>
  <si>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</si>
  <si>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</si>
  <si>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</si>
  <si>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</si>
  <si>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</si>
  <si>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</si>
  <si>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</si>
  <si>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</si>
  <si>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</si>
  <si>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</si>
  <si>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</si>
  <si>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</si>
  <si>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</si>
  <si>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</si>
  <si>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</si>
  <si>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</si>
  <si>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</si>
  <si>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</si>
  <si>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</si>
  <si>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</si>
  <si>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</si>
  <si>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</si>
  <si>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</si>
  <si>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</si>
  <si>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</si>
  <si>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</si>
  <si>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</si>
  <si>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</si>
  <si>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</si>
  <si>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</si>
  <si>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</si>
  <si>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</si>
  <si>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</si>
  <si>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</si>
  <si>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</si>
  <si>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</si>
  <si>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</si>
  <si>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</si>
  <si>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</si>
  <si>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</si>
  <si>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</si>
  <si>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</si>
  <si>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</si>
  <si>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</si>
  <si>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</si>
  <si>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</si>
  <si>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</si>
  <si>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</si>
  <si>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</si>
  <si>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</si>
  <si>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</si>
  <si>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</si>
  <si>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</si>
  <si>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</si>
  <si>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</si>
  <si>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</si>
  <si>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</si>
  <si>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</si>
  <si>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</si>
  <si>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</si>
  <si>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</si>
  <si>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</si>
  <si>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</si>
  <si>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</si>
  <si>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</si>
  <si>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</si>
  <si>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</si>
  <si>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</si>
  <si>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</si>
  <si>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</si>
  <si>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</si>
  <si>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</si>
  <si>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</si>
  <si>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</si>
  <si>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</si>
  <si>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</si>
  <si>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</si>
  <si>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</si>
  <si>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</si>
  <si>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</si>
  <si>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</si>
  <si>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</si>
  <si>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</si>
  <si>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</si>
  <si>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</si>
  <si>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</si>
  <si>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</si>
  <si>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</si>
  <si>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</si>
  <si>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</si>
  <si>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</si>
  <si>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</si>
  <si>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</si>
  <si>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</si>
  <si>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</si>
  <si>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</si>
  <si>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</si>
  <si>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</si>
  <si>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</si>
  <si>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</si>
  <si>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</si>
  <si>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</si>
  <si>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</si>
  <si>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</si>
  <si>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</si>
  <si>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</si>
  <si>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</si>
  <si>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</si>
  <si>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</si>
  <si>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</si>
  <si>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</si>
  <si>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</si>
  <si>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</si>
  <si>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</si>
  <si>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</si>
  <si>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</si>
  <si>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</si>
  <si>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</si>
  <si>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</si>
  <si>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</si>
  <si>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</si>
  <si>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</si>
  <si>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</si>
  <si>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</si>
  <si>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</si>
  <si>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</si>
  <si>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</si>
  <si>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</si>
  <si>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</si>
  <si>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</si>
  <si>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</si>
  <si>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</si>
  <si>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</si>
  <si>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</si>
  <si>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</si>
  <si>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</si>
  <si>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</si>
  <si>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</si>
  <si>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</si>
  <si>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</si>
  <si>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</si>
  <si>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</si>
  <si>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</si>
  <si>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</si>
  <si>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</si>
  <si>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</si>
  <si>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</si>
  <si>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</si>
  <si>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</si>
  <si>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</si>
  <si>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</si>
  <si>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</si>
  <si>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</si>
  <si>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</si>
  <si>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</si>
  <si>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</si>
  <si>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</si>
  <si>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</si>
  <si>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</si>
  <si>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</si>
  <si>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</si>
  <si>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</si>
  <si>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</si>
  <si>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</si>
  <si>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</si>
  <si>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</si>
  <si>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</si>
  <si>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</si>
  <si>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</si>
  <si>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</si>
  <si>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</si>
  <si>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</si>
  <si>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</si>
  <si>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</si>
  <si>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</si>
  <si>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</si>
  <si>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</si>
  <si>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</si>
  <si>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</si>
  <si>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</si>
  <si>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</si>
  <si>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</si>
  <si>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</si>
  <si>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</si>
  <si>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</si>
  <si>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</si>
  <si>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</si>
  <si>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</si>
  <si>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</si>
  <si>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</si>
  <si>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</si>
  <si>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</si>
  <si>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</si>
  <si>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</si>
  <si>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</si>
  <si>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</si>
  <si>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</si>
  <si>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</si>
  <si>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</si>
  <si>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</si>
  <si>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</si>
  <si>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</si>
  <si>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</si>
  <si>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</si>
  <si>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</si>
  <si>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</si>
  <si>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</si>
  <si>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</si>
  <si>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</si>
  <si>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</si>
  <si>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</si>
  <si>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</si>
  <si>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</si>
  <si>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</si>
  <si>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</si>
  <si>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</si>
  <si>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</si>
  <si>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</si>
  <si>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</si>
  <si>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</si>
  <si>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</si>
  <si>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</si>
  <si>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</si>
  <si>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</si>
  <si>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</si>
  <si>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</si>
  <si>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</si>
  <si>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</si>
  <si>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</si>
  <si>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</si>
  <si>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</si>
  <si>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</si>
  <si>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</si>
  <si>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</si>
  <si>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</si>
  <si>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</si>
  <si>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</si>
  <si>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</si>
  <si>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</si>
  <si>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</si>
  <si>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</si>
  <si>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</si>
  <si>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</si>
  <si>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</si>
  <si>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</si>
  <si>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</si>
  <si>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</si>
  <si>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</si>
  <si>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</si>
  <si>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</si>
  <si>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</si>
  <si>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</si>
  <si>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</si>
  <si>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</si>
  <si>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</si>
  <si>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</si>
  <si>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</si>
  <si>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</si>
  <si>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</si>
  <si>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</si>
  <si>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</si>
  <si>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</si>
  <si>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</si>
  <si>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</si>
  <si>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</si>
  <si>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</si>
  <si>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</si>
  <si>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</si>
  <si>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</si>
  <si>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</si>
  <si>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</si>
  <si>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</si>
  <si>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</si>
  <si>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</si>
  <si>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</si>
  <si>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</si>
  <si>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</si>
  <si>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</si>
  <si>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</si>
  <si>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</si>
  <si>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</si>
  <si>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</si>
  <si>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</si>
  <si>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</si>
  <si>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</si>
  <si>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</si>
  <si>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</si>
  <si>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</si>
  <si>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</si>
  <si>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</si>
  <si>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</si>
  <si>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</si>
  <si>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</si>
  <si>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</si>
  <si>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</si>
  <si>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</si>
  <si>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</si>
  <si>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</si>
  <si>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</si>
  <si>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</si>
  <si>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</si>
  <si>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</si>
  <si>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</si>
  <si>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</si>
  <si>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</si>
  <si>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</si>
  <si>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</si>
  <si>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</si>
  <si>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</si>
  <si>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</si>
  <si>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</si>
  <si>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</si>
  <si>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</si>
  <si>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</si>
  <si>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</si>
  <si>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</si>
  <si>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</si>
  <si>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</si>
  <si>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</si>
  <si>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</si>
  <si>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</si>
  <si>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</si>
  <si>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</si>
  <si>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</si>
  <si>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</si>
  <si>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</si>
  <si>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</si>
  <si>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</si>
  <si>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</si>
  <si>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</si>
  <si>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</si>
  <si>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</si>
  <si>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</si>
  <si>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</si>
  <si>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</si>
  <si>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</si>
  <si>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</si>
  <si>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</si>
  <si>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</si>
  <si>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</si>
  <si>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</si>
  <si>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</si>
  <si>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</si>
  <si>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</si>
  <si>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</si>
  <si>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</si>
  <si>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</si>
  <si>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</si>
  <si>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</si>
  <si>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</si>
  <si>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</si>
  <si>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</si>
  <si>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</si>
  <si>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</si>
  <si>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</si>
  <si>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</si>
  <si>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</si>
  <si>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</si>
  <si>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</si>
  <si>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</si>
  <si>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</si>
  <si>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</si>
  <si>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</si>
  <si>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</si>
  <si>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</si>
  <si>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</si>
  <si>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</si>
  <si>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</si>
  <si>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</si>
  <si>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</si>
  <si>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</si>
  <si>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</si>
  <si>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</si>
  <si>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</si>
  <si>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</si>
  <si>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</si>
  <si>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</si>
  <si>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</si>
  <si>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</si>
  <si>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</si>
  <si>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</si>
  <si>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</si>
  <si>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</si>
  <si>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</si>
  <si>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</si>
  <si>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</si>
  <si>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</si>
  <si>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</si>
  <si>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</si>
  <si>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</si>
  <si>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</si>
  <si>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</si>
  <si>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</si>
  <si>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</si>
  <si>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</si>
  <si>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</si>
  <si>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</si>
  <si>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</si>
  <si>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</si>
  <si>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</si>
  <si>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</si>
  <si>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</si>
  <si>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</si>
  <si>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</si>
  <si>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</si>
  <si>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</si>
  <si>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</si>
  <si>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</si>
  <si>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</si>
  <si>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</si>
  <si>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</si>
  <si>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</si>
  <si>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</si>
  <si>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</si>
  <si>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</si>
  <si>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</si>
  <si>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</si>
  <si>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</si>
  <si>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</si>
  <si>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</si>
  <si>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</si>
  <si>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</si>
  <si>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</si>
  <si>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</si>
  <si>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</si>
  <si>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</si>
  <si>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</si>
  <si>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</si>
  <si>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</si>
  <si>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</si>
  <si>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</si>
  <si>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</si>
  <si>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</si>
  <si>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</si>
  <si>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</si>
  <si>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</si>
  <si>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</si>
  <si>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</si>
  <si>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</si>
  <si>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</si>
  <si>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</si>
  <si>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</si>
  <si>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</si>
  <si>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</si>
  <si>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</si>
  <si>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</si>
  <si>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</si>
  <si>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</si>
  <si>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</si>
  <si>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</si>
  <si>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</si>
  <si>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</si>
  <si>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</si>
  <si>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</si>
  <si>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</si>
  <si>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</si>
  <si>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</si>
  <si>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</si>
  <si>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</si>
  <si>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</si>
  <si>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</si>
  <si>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</si>
  <si>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</si>
  <si>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</si>
  <si>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</si>
  <si>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</si>
  <si>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</si>
  <si>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</si>
  <si>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</si>
  <si>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</si>
  <si>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</si>
  <si>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</si>
  <si>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</si>
  <si>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</si>
  <si>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</si>
  <si>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</si>
  <si>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</si>
  <si>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</si>
  <si>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</si>
  <si>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</si>
  <si>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</si>
  <si>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</si>
  <si>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</si>
  <si>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</si>
  <si>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</si>
  <si>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</si>
  <si>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</si>
  <si>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</si>
  <si>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</si>
  <si>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</si>
  <si>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</si>
  <si>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</si>
  <si>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</si>
  <si>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</si>
  <si>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</si>
  <si>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</si>
  <si>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</si>
  <si>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</si>
  <si>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</si>
  <si>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</si>
  <si>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</si>
  <si>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</si>
  <si>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</si>
  <si>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</si>
  <si>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</si>
  <si>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</si>
  <si>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</si>
  <si>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</si>
  <si>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</si>
  <si>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</si>
  <si>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</si>
  <si>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</si>
  <si>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</si>
  <si>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</si>
  <si>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</si>
  <si>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</si>
  <si>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</si>
  <si>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</si>
  <si>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</si>
  <si>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</si>
  <si>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</si>
  <si>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</si>
  <si>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</si>
  <si>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</si>
  <si>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</si>
  <si>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</si>
  <si>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</si>
  <si>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</si>
  <si>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</si>
  <si>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</si>
  <si>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</si>
  <si>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</si>
  <si>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</si>
  <si>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</si>
  <si>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</si>
  <si>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</si>
  <si>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</si>
  <si>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</si>
  <si>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</si>
  <si>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</si>
  <si>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</si>
  <si>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</si>
  <si>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</si>
  <si>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</si>
  <si>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</si>
  <si>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</si>
  <si>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</si>
  <si>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</si>
  <si>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</si>
  <si>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</si>
  <si>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</si>
  <si>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</si>
  <si>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</si>
  <si>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</si>
  <si>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</si>
  <si>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</si>
  <si>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</si>
  <si>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</si>
  <si>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</si>
  <si>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</si>
  <si>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</si>
  <si>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</si>
  <si>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</si>
  <si>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</si>
  <si>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</si>
  <si>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</si>
  <si>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</si>
  <si>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</si>
  <si>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</si>
  <si>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</si>
  <si>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</si>
  <si>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</si>
  <si>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</si>
  <si>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</si>
  <si>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</si>
  <si>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</si>
  <si>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</si>
  <si>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</si>
  <si>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</si>
  <si>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</si>
  <si>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</si>
  <si>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</si>
  <si>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</si>
  <si>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</si>
  <si>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</si>
  <si>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</si>
  <si>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</si>
  <si>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</si>
  <si>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</si>
  <si>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</si>
  <si>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</si>
  <si>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</si>
  <si>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</si>
  <si>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</si>
  <si>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</si>
  <si>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</si>
  <si>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</si>
  <si>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</si>
  <si>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</si>
  <si>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</si>
  <si>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</si>
  <si>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</si>
  <si>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</si>
  <si>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</si>
  <si>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</si>
  <si>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</si>
  <si>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</si>
  <si>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</si>
  <si>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</si>
  <si>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</si>
  <si>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</si>
  <si>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</si>
  <si>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</si>
  <si>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</si>
  <si>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</si>
  <si>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</si>
  <si>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</si>
  <si>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</si>
  <si>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</si>
  <si>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</si>
  <si>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</si>
  <si>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</si>
  <si>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</si>
  <si>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</si>
  <si>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</si>
  <si>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</si>
  <si>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</si>
  <si>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</si>
  <si>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</si>
  <si>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</si>
  <si>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</si>
  <si>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</si>
  <si>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</si>
  <si>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</si>
  <si>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</si>
  <si>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</si>
  <si>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</si>
  <si>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</si>
  <si>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</si>
  <si>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</si>
  <si>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</si>
  <si>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</si>
  <si>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</si>
  <si>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</si>
  <si>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</si>
  <si>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</si>
  <si>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</si>
  <si>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</si>
  <si>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</si>
  <si>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</si>
  <si>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</si>
  <si>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</si>
  <si>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</si>
  <si>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</si>
  <si>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</si>
  <si>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</si>
  <si>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</si>
  <si>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</si>
  <si>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</si>
  <si>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</si>
  <si>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</si>
  <si>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</si>
  <si>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</si>
  <si>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</si>
  <si>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</si>
  <si>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</si>
  <si>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</si>
  <si>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</si>
  <si>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</si>
  <si>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</si>
  <si>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</si>
  <si>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</si>
  <si>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</si>
  <si>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</si>
  <si>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</si>
  <si>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</si>
  <si>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</si>
  <si>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</si>
  <si>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</si>
  <si>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</si>
  <si>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</si>
  <si>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</si>
  <si>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</si>
  <si>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</si>
  <si>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</si>
  <si>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</si>
  <si>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</si>
  <si>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</si>
  <si>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</si>
  <si>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</si>
  <si>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</si>
  <si>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</si>
  <si>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</si>
  <si>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</si>
  <si>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</si>
  <si>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</si>
  <si>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</si>
  <si>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</si>
  <si>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</si>
  <si>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</si>
  <si>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</si>
  <si>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</si>
  <si>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</si>
  <si>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</si>
  <si>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</si>
  <si>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</si>
  <si>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</si>
  <si>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</si>
  <si>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</si>
  <si>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</si>
  <si>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</si>
  <si>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</si>
  <si>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</si>
  <si>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</si>
  <si>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</si>
  <si>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</si>
  <si>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</si>
  <si>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</si>
  <si>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</si>
  <si>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</si>
  <si>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</si>
  <si>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</si>
  <si>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</si>
  <si>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</si>
  <si>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</si>
  <si>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</si>
  <si>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</si>
  <si>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</si>
  <si>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</si>
  <si>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</si>
  <si>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</si>
  <si>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</si>
  <si>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</si>
  <si>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</si>
  <si>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</si>
  <si>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</si>
  <si>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</si>
  <si>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</si>
  <si>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</si>
  <si>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</si>
  <si>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</si>
  <si>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</si>
  <si>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</si>
  <si>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</si>
  <si>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</si>
  <si>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</si>
  <si>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</si>
  <si>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</si>
  <si>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</si>
  <si>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</si>
  <si>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</si>
  <si>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</si>
  <si>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</si>
  <si>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</si>
  <si>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</si>
  <si>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</si>
  <si>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</si>
  <si>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</si>
  <si>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</si>
  <si>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</si>
  <si>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</si>
  <si>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</si>
  <si>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</si>
  <si>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</si>
  <si>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</si>
  <si>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</si>
  <si>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</si>
  <si>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</si>
  <si>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</si>
  <si>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</si>
  <si>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</si>
  <si>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</si>
  <si>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</si>
  <si>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</si>
  <si>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</si>
  <si>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</si>
  <si>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</si>
  <si>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</si>
  <si>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</si>
  <si>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</si>
  <si>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</si>
  <si>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</si>
  <si>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</si>
  <si>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</si>
  <si>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</si>
  <si>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</si>
  <si>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</si>
  <si>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</si>
  <si>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</si>
  <si>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</si>
  <si>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</si>
  <si>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</si>
  <si>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</si>
  <si>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</si>
  <si>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</si>
  <si>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</si>
  <si>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</si>
  <si>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</si>
  <si>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</si>
  <si>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</si>
  <si>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</si>
  <si>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</si>
  <si>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</si>
  <si>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</si>
  <si>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</si>
  <si>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</si>
  <si>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</si>
  <si>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</si>
  <si>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</si>
  <si>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</si>
  <si>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</si>
  <si>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</si>
  <si>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</si>
  <si>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</si>
  <si>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</si>
  <si>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</si>
  <si>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</si>
  <si>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</si>
  <si>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</si>
  <si>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</si>
  <si>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</si>
  <si>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</si>
  <si>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</si>
  <si>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</si>
  <si>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</si>
  <si>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</si>
  <si>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</si>
  <si>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</si>
  <si>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</si>
  <si>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</si>
  <si>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</si>
  <si>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</si>
  <si>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</si>
  <si>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</si>
  <si>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</si>
  <si>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</si>
  <si>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</si>
  <si>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</si>
  <si>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</si>
  <si>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</si>
  <si>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</si>
  <si>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</si>
  <si>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</si>
  <si>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</si>
  <si>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</si>
  <si>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</si>
  <si>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</si>
  <si>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</si>
  <si>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</si>
  <si>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</si>
  <si>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</si>
  <si>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</si>
  <si>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</si>
  <si>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</si>
  <si>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</si>
  <si>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</si>
  <si>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</si>
  <si>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</si>
  <si>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</si>
  <si>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</si>
  <si>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</si>
  <si>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</si>
  <si>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</si>
  <si>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</si>
  <si>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</si>
  <si>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</si>
  <si>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</si>
  <si>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</si>
  <si>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</si>
  <si>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</si>
  <si>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</si>
  <si>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</si>
  <si>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</si>
  <si>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</si>
  <si>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</si>
  <si>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</si>
  <si>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</si>
  <si>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</si>
  <si>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</si>
  <si>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</si>
  <si>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</si>
  <si>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</si>
  <si>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</si>
  <si>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</si>
  <si>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</si>
  <si>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</si>
  <si>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</si>
  <si>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</si>
  <si>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</si>
  <si>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</si>
  <si>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</si>
  <si>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</si>
  <si>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</si>
  <si>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</si>
  <si>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</si>
  <si>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</si>
  <si>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</si>
  <si>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</si>
  <si>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</si>
  <si>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</si>
  <si>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</si>
  <si>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</si>
  <si>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</si>
  <si>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</si>
  <si>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</si>
  <si>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</si>
  <si>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</si>
  <si>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</si>
  <si>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</si>
  <si>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</si>
  <si>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</si>
  <si>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</si>
  <si>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</si>
  <si>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</si>
  <si>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</si>
  <si>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</si>
  <si>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</si>
  <si>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</si>
  <si>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</si>
  <si>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</si>
  <si>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</si>
  <si>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</si>
  <si>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</si>
  <si>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</si>
  <si>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</si>
  <si>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</si>
  <si>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</si>
  <si>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</si>
  <si>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</si>
  <si>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</si>
  <si>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</si>
  <si>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</si>
  <si>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</si>
  <si>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</si>
  <si>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</si>
  <si>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</si>
  <si>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</si>
  <si>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</si>
  <si>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</si>
  <si>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</si>
  <si>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</si>
  <si>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</si>
  <si>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</si>
  <si>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</si>
  <si>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</si>
  <si>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</si>
  <si>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</si>
  <si>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</si>
  <si>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</si>
  <si>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</si>
  <si>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</si>
  <si>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</si>
  <si>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</si>
  <si>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</si>
  <si>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</si>
  <si>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</si>
  <si>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</si>
  <si>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</si>
  <si>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</si>
  <si>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</si>
  <si>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</si>
  <si>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</si>
  <si>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</si>
  <si>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</si>
  <si>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</si>
  <si>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</si>
  <si>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</si>
  <si>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</si>
  <si>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</si>
  <si>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</si>
  <si>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</si>
  <si>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</si>
  <si>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</si>
  <si>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</si>
  <si>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</si>
  <si>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</si>
  <si>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</si>
  <si>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</si>
  <si>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</si>
  <si>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</si>
  <si>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</si>
  <si>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</si>
  <si>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</si>
  <si>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</si>
  <si>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</si>
  <si>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</si>
  <si>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</si>
  <si>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</si>
  <si>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</si>
  <si>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</si>
  <si>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</si>
  <si>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</si>
  <si>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</si>
  <si>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</si>
  <si>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</si>
  <si>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</si>
  <si>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</si>
  <si>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</si>
  <si>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</si>
  <si>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</si>
  <si>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</si>
  <si>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</si>
  <si>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</si>
  <si>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</si>
  <si>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</si>
  <si>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</si>
  <si>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</si>
  <si>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</si>
  <si>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</si>
  <si>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</si>
  <si>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</si>
  <si>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</si>
  <si>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</si>
  <si>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</si>
  <si>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</si>
  <si>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</si>
  <si>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</si>
  <si>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</si>
  <si>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</si>
  <si>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</si>
  <si>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</si>
  <si>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</si>
  <si>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</si>
  <si>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</si>
  <si>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</si>
  <si>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</si>
  <si>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</si>
  <si>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</si>
  <si>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</si>
  <si>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</si>
  <si>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</si>
  <si>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</si>
  <si>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</si>
  <si>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</si>
  <si>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</si>
  <si>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</si>
  <si>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</si>
  <si>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</si>
  <si>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</si>
  <si>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</si>
  <si>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</si>
  <si>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</si>
  <si>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</si>
  <si>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</si>
  <si>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</si>
  <si>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</si>
  <si>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</si>
  <si>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</si>
  <si>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</si>
  <si>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</si>
  <si>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</si>
  <si>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</si>
  <si>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</si>
  <si>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</si>
  <si>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</si>
  <si>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</si>
  <si>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</si>
  <si>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</si>
  <si>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</si>
  <si>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</si>
  <si>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</si>
  <si>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</si>
  <si>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</si>
  <si>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</si>
  <si>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</si>
  <si>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</si>
  <si>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</si>
  <si>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</si>
  <si>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</si>
  <si>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</si>
  <si>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</si>
  <si>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</si>
  <si>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</si>
  <si>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</si>
  <si>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</si>
  <si>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</si>
  <si>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</si>
  <si>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</si>
  <si>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</si>
  <si>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</si>
  <si>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</si>
  <si>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</si>
  <si>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</si>
  <si>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</si>
  <si>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</si>
  <si>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</si>
  <si>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</si>
  <si>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</si>
  <si>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</si>
  <si>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</si>
  <si>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</si>
  <si>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</si>
  <si>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</si>
  <si>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</si>
  <si>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</si>
  <si>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</si>
  <si>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</si>
  <si>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</si>
  <si>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</si>
  <si>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</si>
  <si>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</si>
  <si>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</si>
  <si>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</si>
  <si>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</si>
  <si>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</si>
  <si>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</si>
  <si>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</si>
  <si>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</si>
  <si>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</si>
  <si>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</si>
  <si>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</si>
  <si>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</si>
  <si>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</si>
  <si>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</si>
  <si>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</si>
  <si>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</si>
  <si>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</si>
  <si>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</si>
  <si>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</si>
  <si>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</si>
  <si>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</si>
  <si>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</si>
  <si>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</si>
  <si>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</si>
  <si>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</si>
  <si>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</si>
  <si>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</si>
  <si>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</si>
  <si>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</si>
  <si>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</si>
  <si>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</si>
  <si>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</si>
  <si>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</si>
  <si>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</si>
  <si>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</si>
  <si>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</si>
  <si>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</si>
  <si>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</si>
  <si>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</si>
  <si>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</si>
  <si>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</si>
  <si>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</si>
  <si>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</si>
  <si>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</si>
  <si>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</si>
  <si>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</si>
  <si>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</si>
  <si>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</si>
  <si>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</si>
  <si>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</si>
  <si>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</si>
  <si>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</si>
  <si>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</si>
  <si>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</si>
  <si>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</si>
  <si>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</si>
  <si>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</si>
  <si>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</si>
  <si>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</si>
  <si>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</si>
  <si>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</si>
  <si>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</si>
  <si>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</si>
  <si>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</si>
  <si>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</si>
  <si>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</si>
  <si>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</si>
  <si>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</si>
  <si>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</si>
  <si>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</si>
  <si>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</si>
  <si>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</si>
  <si>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</si>
  <si>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</si>
  <si>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</si>
  <si>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</si>
  <si>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</si>
  <si>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</si>
  <si>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</si>
  <si>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</si>
  <si>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</si>
  <si>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</si>
  <si>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</si>
  <si>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</si>
  <si>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</si>
  <si>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</si>
  <si>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</si>
  <si>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</si>
  <si>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</si>
  <si>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</si>
  <si>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</si>
  <si>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</si>
  <si>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</si>
  <si>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</si>
  <si>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</si>
  <si>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</si>
  <si>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</si>
  <si>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</si>
  <si>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</si>
  <si>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</si>
  <si>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</si>
  <si>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</si>
  <si>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</si>
  <si>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</si>
  <si>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</si>
  <si>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</si>
  <si>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</si>
  <si>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</si>
  <si>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</si>
  <si>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</si>
  <si>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</si>
  <si>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</si>
  <si>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</si>
  <si>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</si>
  <si>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</si>
  <si>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</si>
  <si>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</si>
  <si>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</si>
  <si>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</si>
  <si>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</si>
  <si>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</si>
  <si>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</si>
  <si>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</si>
  <si>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</si>
  <si>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</si>
  <si>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</si>
  <si>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</si>
  <si>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</si>
  <si>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</si>
  <si>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</si>
  <si>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</si>
  <si>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</si>
  <si>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</si>
  <si>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</si>
  <si>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</si>
  <si>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</si>
  <si>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</si>
  <si>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</si>
  <si>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</si>
  <si>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</si>
  <si>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</si>
  <si>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</si>
  <si>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</si>
  <si>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</si>
  <si>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</si>
  <si>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</si>
  <si>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</si>
  <si>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</si>
  <si>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</si>
  <si>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</si>
  <si>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</si>
  <si>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</si>
  <si>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</si>
  <si>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</si>
  <si>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</si>
  <si>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</si>
  <si>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</si>
  <si>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</si>
  <si>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</si>
  <si>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</si>
  <si>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</si>
  <si>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</si>
  <si>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</si>
  <si>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</si>
  <si>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</si>
  <si>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</si>
  <si>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</si>
  <si>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</si>
  <si>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</si>
  <si>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</si>
  <si>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</si>
  <si>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</si>
  <si>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</si>
  <si>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</si>
  <si>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</si>
  <si>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</si>
  <si>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</si>
  <si>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</si>
  <si>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</si>
  <si>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</si>
  <si>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</si>
  <si>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</si>
  <si>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</si>
  <si>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</si>
  <si>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</si>
  <si>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</si>
  <si>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</si>
  <si>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</si>
  <si>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</si>
  <si>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</si>
  <si>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</si>
  <si>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</si>
  <si>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</si>
  <si>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</si>
  <si>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</si>
  <si>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</si>
  <si>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</si>
  <si>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</si>
  <si>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</si>
  <si>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</si>
  <si>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</si>
  <si>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</si>
  <si>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</si>
  <si>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</si>
  <si>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</si>
  <si>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</si>
  <si>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</si>
  <si>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</si>
  <si>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</si>
  <si>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</si>
  <si>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</si>
  <si>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</si>
  <si>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</si>
  <si>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</si>
  <si>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</si>
  <si>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</si>
  <si>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</si>
  <si>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</si>
  <si>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</si>
  <si>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</si>
  <si>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</si>
  <si>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</si>
  <si>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</si>
  <si>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</si>
  <si>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</si>
  <si>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</si>
  <si>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</si>
  <si>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</si>
  <si>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</si>
  <si>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</si>
  <si>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</si>
  <si>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</si>
  <si>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</si>
  <si>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</si>
  <si>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</si>
  <si>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</si>
  <si>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</si>
  <si>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</si>
  <si>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</si>
  <si>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</si>
  <si>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</si>
  <si>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</si>
  <si>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</si>
  <si>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</si>
  <si>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</si>
  <si>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</si>
  <si>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</si>
  <si>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</si>
  <si>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</si>
  <si>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</si>
  <si>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</si>
  <si>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</si>
  <si>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</si>
  <si>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</si>
  <si>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</si>
  <si>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</si>
  <si>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</si>
  <si>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</si>
  <si>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</si>
  <si>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</si>
  <si>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</si>
  <si>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</si>
  <si>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</si>
  <si>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</si>
  <si>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</si>
  <si>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</si>
  <si>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</si>
  <si>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</si>
  <si>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</si>
  <si>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</si>
  <si>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</si>
  <si>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</si>
  <si>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</si>
  <si>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</si>
  <si>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</si>
  <si>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</si>
  <si>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</si>
  <si>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</si>
  <si>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</si>
  <si>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</si>
  <si>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</si>
  <si>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</si>
  <si>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</si>
  <si>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</si>
  <si>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</si>
  <si>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</si>
  <si>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</si>
  <si>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</si>
  <si>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</si>
  <si>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</si>
  <si>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</si>
  <si>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</si>
  <si>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</si>
  <si>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</si>
  <si>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</si>
  <si>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</si>
  <si>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</si>
  <si>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</si>
  <si>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</si>
  <si>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</si>
  <si>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</si>
  <si>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</si>
  <si>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</si>
  <si>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</si>
  <si>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</si>
  <si>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</si>
  <si>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</si>
  <si>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</si>
  <si>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</si>
  <si>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</si>
  <si>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</si>
  <si>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</si>
  <si>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</si>
  <si>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</si>
  <si>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</si>
  <si>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</si>
  <si>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</si>
  <si>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</si>
  <si>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</si>
  <si>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</si>
  <si>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</si>
  <si>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</si>
  <si>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</si>
  <si>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</si>
  <si>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</si>
  <si>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</si>
  <si>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</si>
  <si>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</si>
  <si>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</si>
  <si>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</si>
  <si>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</si>
  <si>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</si>
  <si>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</si>
  <si>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</si>
  <si>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</si>
  <si>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</si>
  <si>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</si>
  <si>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</si>
  <si>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</si>
  <si>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</si>
  <si>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</si>
  <si>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</si>
  <si>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</si>
  <si>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</si>
  <si>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</si>
  <si>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</si>
  <si>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</si>
  <si>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</si>
  <si>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</si>
  <si>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</si>
  <si>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</si>
  <si>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</si>
  <si>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</si>
  <si>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</si>
  <si>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</si>
  <si>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</si>
  <si>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</si>
  <si>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</si>
  <si>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</si>
  <si>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</si>
  <si>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</si>
  <si>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</si>
  <si>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</si>
  <si>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</si>
  <si>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</si>
  <si>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</si>
  <si>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</si>
  <si>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</si>
  <si>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</si>
  <si>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</si>
  <si>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</si>
  <si>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</si>
  <si>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</si>
  <si>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</si>
  <si>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</si>
  <si>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</si>
  <si>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</si>
  <si>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</si>
  <si>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</si>
  <si>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</si>
  <si>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</si>
  <si>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</si>
  <si>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</si>
  <si>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</si>
  <si>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</si>
  <si>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</si>
  <si>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</si>
  <si>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</si>
  <si>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</si>
  <si>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</si>
  <si>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</si>
  <si>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</si>
  <si>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</si>
  <si>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</si>
  <si>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</si>
  <si>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</si>
  <si>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</si>
  <si>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</si>
  <si>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</si>
  <si>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</si>
  <si>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</si>
  <si>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</si>
  <si>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</si>
  <si>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</si>
  <si>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</si>
  <si>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</si>
  <si>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</si>
  <si>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</si>
  <si>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</si>
  <si>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</si>
  <si>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</si>
  <si>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</si>
  <si>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</si>
  <si>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</si>
  <si>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</si>
  <si>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</si>
  <si>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</si>
  <si>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</si>
  <si>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</si>
  <si>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</si>
  <si>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</si>
  <si>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</si>
  <si>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</si>
  <si>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</si>
  <si>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</si>
  <si>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</si>
  <si>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</si>
  <si>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</si>
  <si>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</si>
  <si>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</si>
  <si>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</si>
  <si>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</si>
  <si>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</si>
  <si>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</si>
  <si>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</si>
  <si>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</si>
  <si>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</si>
  <si>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</si>
  <si>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</si>
  <si>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</si>
  <si>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</si>
  <si>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</si>
  <si>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</si>
  <si>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</si>
  <si>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</si>
  <si>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</si>
  <si>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</si>
  <si>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</si>
  <si>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</si>
  <si>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</si>
  <si>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</si>
  <si>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</si>
  <si>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</si>
  <si>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</si>
  <si>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</si>
  <si>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</si>
  <si>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</si>
  <si>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</si>
  <si>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</si>
  <si>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</si>
  <si>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</si>
  <si>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</si>
  <si>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</si>
  <si>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</si>
  <si>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</si>
  <si>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</si>
  <si>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</si>
  <si>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</si>
  <si>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</si>
  <si>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</si>
  <si>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</si>
  <si>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</si>
  <si>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</si>
  <si>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</si>
  <si>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</si>
  <si>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</si>
  <si>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</si>
  <si>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</si>
  <si>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</si>
  <si>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</si>
  <si>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</si>
  <si>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</si>
  <si>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</si>
  <si>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</si>
  <si>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</si>
  <si>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</si>
  <si>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</si>
  <si>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</si>
  <si>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</si>
  <si>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</si>
  <si>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</si>
  <si>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</si>
  <si>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</si>
  <si>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</si>
  <si>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</si>
  <si>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</si>
  <si>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</si>
  <si>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</si>
  <si>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</si>
  <si>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</si>
  <si>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</si>
  <si>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</si>
  <si>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</si>
  <si>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</si>
  <si>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</si>
  <si>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</si>
  <si>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</si>
  <si>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</si>
  <si>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</si>
  <si>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</si>
  <si>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</si>
  <si>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</si>
  <si>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</si>
  <si>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</si>
  <si>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</si>
  <si>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</si>
  <si>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</si>
  <si>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</si>
  <si>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</si>
  <si>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</si>
  <si>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</si>
  <si>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</si>
  <si>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</si>
  <si>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</si>
  <si>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</si>
  <si>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</si>
  <si>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</si>
  <si>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</si>
  <si>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</si>
  <si>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</si>
  <si>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</si>
  <si>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</si>
  <si>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</si>
  <si>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</si>
  <si>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</si>
  <si>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</si>
  <si>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</si>
  <si>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</si>
  <si>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</si>
  <si>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</si>
  <si>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</si>
  <si>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</si>
  <si>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</si>
  <si>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</si>
  <si>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</si>
  <si>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</si>
  <si>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</si>
  <si>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</si>
  <si>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</si>
  <si>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</si>
  <si>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</si>
  <si>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</si>
  <si>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</si>
  <si>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</si>
  <si>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</si>
  <si>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</si>
  <si>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</si>
  <si>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</si>
  <si>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</si>
  <si>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</si>
  <si>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</si>
  <si>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</si>
  <si>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</si>
  <si>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</si>
  <si>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</si>
  <si>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</si>
  <si>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</si>
  <si>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</si>
  <si>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</si>
  <si>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</si>
  <si>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</si>
  <si>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</si>
  <si>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</si>
  <si>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</si>
  <si>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</si>
  <si>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</si>
  <si>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</si>
  <si>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</si>
  <si>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</si>
  <si>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</si>
  <si>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</si>
  <si>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</si>
  <si>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</si>
  <si>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</si>
  <si>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</si>
  <si>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</si>
  <si>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</si>
  <si>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</si>
  <si>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</si>
  <si>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</si>
  <si>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</si>
  <si>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</si>
  <si>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</si>
  <si>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</si>
  <si>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</si>
  <si>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</si>
  <si>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</si>
  <si>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</si>
  <si>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</si>
  <si>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</si>
  <si>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</si>
  <si>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</si>
  <si>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</si>
  <si>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</si>
  <si>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</si>
  <si>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</si>
  <si>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</si>
  <si>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</si>
  <si>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</si>
  <si>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</si>
  <si>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</si>
  <si>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</si>
  <si>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</si>
  <si>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</si>
  <si>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</si>
  <si>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</si>
  <si>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</si>
  <si>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</si>
  <si>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</si>
  <si>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</si>
  <si>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</si>
  <si>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</si>
  <si>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</si>
  <si>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</si>
  <si>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</si>
  <si>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</si>
  <si>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</si>
  <si>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</si>
  <si>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</si>
  <si>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</si>
  <si>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</si>
  <si>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</si>
  <si>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</si>
  <si>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</si>
  <si>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</si>
  <si>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</si>
  <si>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</si>
  <si>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</si>
  <si>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</si>
  <si>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</si>
  <si>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</si>
  <si>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</si>
  <si>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</si>
  <si>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</si>
  <si>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</si>
  <si>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</si>
  <si>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</si>
  <si>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</si>
  <si>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</si>
  <si>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</si>
  <si>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</si>
  <si>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</si>
  <si>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</si>
  <si>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</si>
  <si>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</si>
  <si>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</si>
  <si>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</si>
  <si>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</si>
  <si>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</si>
  <si>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</si>
  <si>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</si>
  <si>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</si>
  <si>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</si>
  <si>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</si>
  <si>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</si>
  <si>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</si>
  <si>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</si>
  <si>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</si>
  <si>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</si>
  <si>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</si>
  <si>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</si>
  <si>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</si>
  <si>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</si>
  <si>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</si>
  <si>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</si>
  <si>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</si>
  <si>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</si>
  <si>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</si>
  <si>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</si>
  <si>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</si>
  <si>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</si>
  <si>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</si>
  <si>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</si>
  <si>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</si>
  <si>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</si>
  <si>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</si>
  <si>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</si>
  <si>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</si>
  <si>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</si>
  <si>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</si>
  <si>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</si>
  <si>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</si>
  <si>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</si>
  <si>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</si>
  <si>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</si>
  <si>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</si>
  <si>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</si>
  <si>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</si>
  <si>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</si>
  <si>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</si>
  <si>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</si>
  <si>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</si>
  <si>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</si>
  <si>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</si>
  <si>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</si>
  <si>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</si>
  <si>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</si>
  <si>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</si>
  <si>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</si>
  <si>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</si>
  <si>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</si>
  <si>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</si>
  <si>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</si>
  <si>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</si>
  <si>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</si>
  <si>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</si>
  <si>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</si>
  <si>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</si>
  <si>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</si>
  <si>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</si>
  <si>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</si>
  <si>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</si>
  <si>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</si>
  <si>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</si>
  <si>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</si>
  <si>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</si>
  <si>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</si>
  <si>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</si>
  <si>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</si>
  <si>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</si>
  <si>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</si>
  <si>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</si>
  <si>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</si>
  <si>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</si>
  <si>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</si>
  <si>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</si>
  <si>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</si>
  <si>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</si>
  <si>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</si>
  <si>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</si>
  <si>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</si>
  <si>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</si>
  <si>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</si>
  <si>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</si>
  <si>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</si>
  <si>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</si>
  <si>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</si>
  <si>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</si>
  <si>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</si>
  <si>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</si>
  <si>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</si>
  <si>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</si>
  <si>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</si>
  <si>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</si>
  <si>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</si>
  <si>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</si>
  <si>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</si>
  <si>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</si>
  <si>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</si>
  <si>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</si>
  <si>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</si>
  <si>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</si>
  <si>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</si>
  <si>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</si>
  <si>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</si>
  <si>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</si>
  <si>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</si>
  <si>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</si>
  <si>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</si>
  <si>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</si>
  <si>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</si>
  <si>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</si>
  <si>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</si>
  <si>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</si>
  <si>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</si>
  <si>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</si>
  <si>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</si>
  <si>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</si>
  <si>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</si>
  <si>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</si>
  <si>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</si>
  <si>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</si>
  <si>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</si>
  <si>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</si>
  <si>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</si>
  <si>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</si>
  <si>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</si>
  <si>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</si>
  <si>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</si>
  <si>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</si>
  <si>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</si>
  <si>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</si>
  <si>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</si>
  <si>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</si>
  <si>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</si>
  <si>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</si>
  <si>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</si>
  <si>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</si>
  <si>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</si>
  <si>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</si>
  <si>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</si>
  <si>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</si>
  <si>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</si>
  <si>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</si>
  <si>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</si>
  <si>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</si>
  <si>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</si>
  <si>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</si>
  <si>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</si>
  <si>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</si>
  <si>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</si>
  <si>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</si>
  <si>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</si>
  <si>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</si>
  <si>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</si>
  <si>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</si>
  <si>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</si>
  <si>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</si>
  <si>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</si>
  <si>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</si>
  <si>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</si>
  <si>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</si>
  <si>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</si>
  <si>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</si>
  <si>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</si>
  <si>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</si>
  <si>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</si>
  <si>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</si>
  <si>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</si>
  <si>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</si>
  <si>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</si>
  <si>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</si>
  <si>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</si>
  <si>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</si>
  <si>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</si>
  <si>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</si>
  <si>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</si>
  <si>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</si>
  <si>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</si>
  <si>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</si>
  <si>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</si>
  <si>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</si>
  <si>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</si>
  <si>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</si>
  <si>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</si>
  <si>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</si>
  <si>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</si>
  <si>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</si>
  <si>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</si>
  <si>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</si>
  <si>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</si>
  <si>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</si>
  <si>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</si>
  <si>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</si>
  <si>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</si>
  <si>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</si>
  <si>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</si>
  <si>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</si>
  <si>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</si>
  <si>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</si>
  <si>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</si>
  <si>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</si>
  <si>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</si>
  <si>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</si>
  <si>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</si>
  <si>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</si>
  <si>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</si>
  <si>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</si>
  <si>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</si>
  <si>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</si>
  <si>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</si>
  <si>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</si>
  <si>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</si>
  <si>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</si>
  <si>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</si>
  <si>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</si>
  <si>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</si>
  <si>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</si>
  <si>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</si>
  <si>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</si>
  <si>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</si>
  <si>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</si>
  <si>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</si>
  <si>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</si>
  <si>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</si>
  <si>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</si>
  <si>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</si>
  <si>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</si>
  <si>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</si>
  <si>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</si>
  <si>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</si>
  <si>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</si>
  <si>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</si>
  <si>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</si>
  <si>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</si>
  <si>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</si>
  <si>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</si>
  <si>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</si>
  <si>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</si>
  <si>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</si>
  <si>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</si>
  <si>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</si>
  <si>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</si>
  <si>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</si>
  <si>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</si>
  <si>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</si>
  <si>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</si>
  <si>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</si>
  <si>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</si>
  <si>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</si>
  <si>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</si>
  <si>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</si>
  <si>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</si>
  <si>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</si>
  <si>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</si>
  <si>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</si>
  <si>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</si>
  <si>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</si>
  <si>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</si>
  <si>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</si>
  <si>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</si>
  <si>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</si>
  <si>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</si>
  <si>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</si>
  <si>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</si>
  <si>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</si>
  <si>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</si>
  <si>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</si>
  <si>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</si>
  <si>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</si>
  <si>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</si>
  <si>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</si>
  <si>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</si>
  <si>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</si>
  <si>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</si>
  <si>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</si>
  <si>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</si>
  <si>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</si>
  <si>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</si>
  <si>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</si>
  <si>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</si>
  <si>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</si>
  <si>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</si>
  <si>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</si>
  <si>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</si>
  <si>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</si>
  <si>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</si>
  <si>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</si>
  <si>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</si>
  <si>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</si>
  <si>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</si>
  <si>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</si>
  <si>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</si>
  <si>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</si>
  <si>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</si>
  <si>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</si>
  <si>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</si>
  <si>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</si>
  <si>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</si>
  <si>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</si>
  <si>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</si>
  <si>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</si>
  <si>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</si>
  <si>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</si>
  <si>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</si>
  <si>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</si>
  <si>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</si>
  <si>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</si>
  <si>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</si>
  <si>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</si>
  <si>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</si>
  <si>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</si>
  <si>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</si>
  <si>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</si>
  <si>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</si>
  <si>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</si>
  <si>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</si>
  <si>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</si>
  <si>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</si>
  <si>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</si>
  <si>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</si>
  <si>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</si>
  <si>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</si>
  <si>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</si>
  <si>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</si>
  <si>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</si>
  <si>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</si>
  <si>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</si>
  <si>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</si>
  <si>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</si>
  <si>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</si>
  <si>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</si>
  <si>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</si>
  <si>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</si>
  <si>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</si>
  <si>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</si>
  <si>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</si>
  <si>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</si>
  <si>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</si>
  <si>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</si>
  <si>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</si>
  <si>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</si>
  <si>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</si>
  <si>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</si>
  <si>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</si>
  <si>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</si>
  <si>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</si>
  <si>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</si>
  <si>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</si>
  <si>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</si>
  <si>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</si>
  <si>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</si>
  <si>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</si>
  <si>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</si>
  <si>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</si>
  <si>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</si>
  <si>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</si>
  <si>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</si>
  <si>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</si>
  <si>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</si>
  <si>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</si>
  <si>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</si>
  <si>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</si>
  <si>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</si>
  <si>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</si>
  <si>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</si>
  <si>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</si>
  <si>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</si>
  <si>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</si>
  <si>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</si>
  <si>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</si>
  <si>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</si>
  <si>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</si>
  <si>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</si>
  <si>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</si>
  <si>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</si>
  <si>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</si>
  <si>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</si>
  <si>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</si>
  <si>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</si>
  <si>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</si>
  <si>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</si>
  <si>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</si>
  <si>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</si>
  <si>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</si>
  <si>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</si>
  <si>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</si>
  <si>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</si>
  <si>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</si>
  <si>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</si>
  <si>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</si>
  <si>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</si>
  <si>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</si>
  <si>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</si>
  <si>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</si>
  <si>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</si>
  <si>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</si>
  <si>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</si>
  <si>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</si>
  <si>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</si>
  <si>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</si>
  <si>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</si>
  <si>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</si>
  <si>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</si>
  <si>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</si>
  <si>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</si>
  <si>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</si>
  <si>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</si>
  <si>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</si>
  <si>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</si>
  <si>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</si>
  <si>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</si>
  <si>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</si>
  <si>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</si>
  <si>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</si>
  <si>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</si>
  <si>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</si>
  <si>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</si>
  <si>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</si>
  <si>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</si>
  <si>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</si>
  <si>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</si>
  <si>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</si>
  <si>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</si>
  <si>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</si>
  <si>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</si>
  <si>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</si>
  <si>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</si>
  <si>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</si>
  <si>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</si>
  <si>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</si>
  <si>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</si>
  <si>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</si>
  <si>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</si>
  <si>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</si>
  <si>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</si>
  <si>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</si>
  <si>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</si>
  <si>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</si>
  <si>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</si>
  <si>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</si>
  <si>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</si>
  <si>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</si>
  <si>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</si>
  <si>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</si>
  <si>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</si>
  <si>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</si>
  <si>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</si>
  <si>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</si>
  <si>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</si>
  <si>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</si>
  <si>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</si>
  <si>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</si>
  <si>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</si>
  <si>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</si>
  <si>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</si>
  <si>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</si>
  <si>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</si>
  <si>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</si>
  <si>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</si>
  <si>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</si>
  <si>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</si>
  <si>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</si>
  <si>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</si>
  <si>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</si>
  <si>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</si>
  <si>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</si>
  <si>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</si>
  <si>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</si>
  <si>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</si>
  <si>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</si>
  <si>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</si>
  <si>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</si>
  <si>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</si>
  <si>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</si>
  <si>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</si>
  <si>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</si>
  <si>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</si>
  <si>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</si>
  <si>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</si>
  <si>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</si>
  <si>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</si>
  <si>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</si>
  <si>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</si>
  <si>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</si>
  <si>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</si>
  <si>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</si>
  <si>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</si>
  <si>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</si>
  <si>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</si>
  <si>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</si>
  <si>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</si>
  <si>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</si>
  <si>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</si>
  <si>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</si>
  <si>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</si>
  <si>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</si>
  <si>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</si>
  <si>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</si>
  <si>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</si>
  <si>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</si>
  <si>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</si>
  <si>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</si>
  <si>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</si>
  <si>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</si>
  <si>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</si>
  <si>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</si>
  <si>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</si>
  <si>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</si>
  <si>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</si>
  <si>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</si>
  <si>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</si>
  <si>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</si>
  <si>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</si>
  <si>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</si>
  <si>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</si>
  <si>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</si>
  <si>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</si>
  <si>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</si>
  <si>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</si>
  <si>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</si>
  <si>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</si>
  <si>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</si>
  <si>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</si>
  <si>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</si>
  <si>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</si>
  <si>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</si>
  <si>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</si>
  <si>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</si>
  <si>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</si>
  <si>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</si>
  <si>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</si>
  <si>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</si>
  <si>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</si>
  <si>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</si>
  <si>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</si>
  <si>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</si>
  <si>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</si>
  <si>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</si>
  <si>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</si>
  <si>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</si>
  <si>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</si>
  <si>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</si>
  <si>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</si>
  <si>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</si>
  <si>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</si>
  <si>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</si>
  <si>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</si>
  <si>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</si>
  <si>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</si>
  <si>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</si>
  <si>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</si>
  <si>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</si>
  <si>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</si>
  <si>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</si>
  <si>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</si>
  <si>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</si>
  <si>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</si>
  <si>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</si>
  <si>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</si>
  <si>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</si>
  <si>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</si>
  <si>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</si>
  <si>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</si>
  <si>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</si>
  <si>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</si>
  <si>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</si>
  <si>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</si>
  <si>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</si>
  <si>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</si>
  <si>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</si>
  <si>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</si>
  <si>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</si>
  <si>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</si>
  <si>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</si>
  <si>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</si>
  <si>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</si>
  <si>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</si>
  <si>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</si>
  <si>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</si>
  <si>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</si>
  <si>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</si>
  <si>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</si>
  <si>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</si>
  <si>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</si>
  <si>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</si>
  <si>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</si>
  <si>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</si>
  <si>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</si>
  <si>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</si>
  <si>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</si>
  <si>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</si>
  <si>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</si>
  <si>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</si>
  <si>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</si>
  <si>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</si>
  <si>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</si>
  <si>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</si>
  <si>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</si>
  <si>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</si>
  <si>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</si>
  <si>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</si>
  <si>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</si>
  <si>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</si>
  <si>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</si>
  <si>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</si>
  <si>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</si>
  <si>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</si>
  <si>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</si>
  <si>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</si>
  <si>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</si>
  <si>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</si>
  <si>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</si>
  <si>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</si>
  <si>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</si>
  <si>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</si>
  <si>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</si>
  <si>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</si>
  <si>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</si>
  <si>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</si>
  <si>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</si>
  <si>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</si>
  <si>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</si>
  <si>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</si>
  <si>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</si>
  <si>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</si>
  <si>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</si>
  <si>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</si>
  <si>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</si>
  <si>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</si>
  <si>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</si>
  <si>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</si>
  <si>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</si>
  <si>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</si>
  <si>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</si>
  <si>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</si>
  <si>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</si>
  <si>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</si>
  <si>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</si>
  <si>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</si>
  <si>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</si>
  <si>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</si>
  <si>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</si>
  <si>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</si>
  <si>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</si>
  <si>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</si>
  <si>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</si>
  <si>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</si>
  <si>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</si>
  <si>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</si>
  <si>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</si>
  <si>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</si>
  <si>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</si>
  <si>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</si>
  <si>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</si>
  <si>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</si>
  <si>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</si>
  <si>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</si>
  <si>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</si>
  <si>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</si>
  <si>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</si>
  <si>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</si>
  <si>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</si>
  <si>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</si>
  <si>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</si>
  <si>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</si>
  <si>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</si>
  <si>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</si>
  <si>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</si>
  <si>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</si>
  <si>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</si>
  <si>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</si>
  <si>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</si>
  <si>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</si>
  <si>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</si>
  <si>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</si>
  <si>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</si>
  <si>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</si>
  <si>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</si>
  <si>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</si>
  <si>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</si>
  <si>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</si>
  <si>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</si>
  <si>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</si>
  <si>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</si>
  <si>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</si>
  <si>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</si>
  <si>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</si>
  <si>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</si>
  <si>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</si>
  <si>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</si>
  <si>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</si>
  <si>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</si>
  <si>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</si>
  <si>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</si>
  <si>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</si>
  <si>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</si>
  <si>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</si>
  <si>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</si>
  <si>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</si>
  <si>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</si>
  <si>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</si>
  <si>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</si>
  <si>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</si>
  <si>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</si>
  <si>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</si>
  <si>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</si>
  <si>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</si>
  <si>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</si>
  <si>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</si>
  <si>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</si>
  <si>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</si>
  <si>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</si>
  <si>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</si>
  <si>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</si>
  <si>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</si>
  <si>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</si>
  <si>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</si>
  <si>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</si>
  <si>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</si>
  <si>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</si>
  <si>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</si>
  <si>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</si>
  <si>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</si>
  <si>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</si>
  <si>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</si>
  <si>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</si>
  <si>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</si>
  <si>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</si>
  <si>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</si>
  <si>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</si>
  <si>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</si>
  <si>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</si>
  <si>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</si>
  <si>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</si>
  <si>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</si>
  <si>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</si>
  <si>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</si>
  <si>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</si>
  <si>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</si>
  <si>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</si>
  <si>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</si>
  <si>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</si>
  <si>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</si>
  <si>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</si>
  <si>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</si>
  <si>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</si>
  <si>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</si>
  <si>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</si>
  <si>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</si>
  <si>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</si>
  <si>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</si>
  <si>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</si>
  <si>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</si>
  <si>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</si>
  <si>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</si>
  <si>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</si>
  <si>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</si>
  <si>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</si>
  <si>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</si>
  <si>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</si>
  <si>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</si>
  <si>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</si>
  <si>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</si>
  <si>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</si>
  <si>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</si>
  <si>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</si>
  <si>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</si>
  <si>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</si>
  <si>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</si>
  <si>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</si>
  <si>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</si>
  <si>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</si>
  <si>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</si>
  <si>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</si>
  <si>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</si>
  <si>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</si>
  <si>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</si>
  <si>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</si>
  <si>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</si>
  <si>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</si>
  <si>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</si>
  <si>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</si>
  <si>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</si>
  <si>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</si>
  <si>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</si>
  <si>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</si>
  <si>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</si>
  <si>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</si>
  <si>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</si>
  <si>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</si>
  <si>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</si>
  <si>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</si>
  <si>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</si>
  <si>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</si>
  <si>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</si>
  <si>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</si>
  <si>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</si>
  <si>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</si>
  <si>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</si>
  <si>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</si>
  <si>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</si>
  <si>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</si>
  <si>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</si>
  <si>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</si>
  <si>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</si>
  <si>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</si>
  <si>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</si>
  <si>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</si>
  <si>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</si>
  <si>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</si>
  <si>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</si>
  <si>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</si>
  <si>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</si>
  <si>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</si>
  <si>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</si>
  <si>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</si>
  <si>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</si>
  <si>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</si>
  <si>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</si>
  <si>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</si>
  <si>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</si>
  <si>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</si>
  <si>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</si>
  <si>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</si>
  <si>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</si>
  <si>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</si>
  <si>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</si>
  <si>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</si>
  <si>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</si>
  <si>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</si>
  <si>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</si>
  <si>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</si>
  <si>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</si>
  <si>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</si>
  <si>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</si>
  <si>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</si>
  <si>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</si>
  <si>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</si>
  <si>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</si>
  <si>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</si>
  <si>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</si>
  <si>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</si>
  <si>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</si>
  <si>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</si>
  <si>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</si>
  <si>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</si>
  <si>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</si>
  <si>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</si>
  <si>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</si>
  <si>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</si>
  <si>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</si>
  <si>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</si>
  <si>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</si>
  <si>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</si>
  <si>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</si>
  <si>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</si>
  <si>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</si>
  <si>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</si>
  <si>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</si>
  <si>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</si>
  <si>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</si>
  <si>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</si>
  <si>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</si>
  <si>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</si>
  <si>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</si>
  <si>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</si>
  <si>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</si>
  <si>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</si>
  <si>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</si>
  <si>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</si>
  <si>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</si>
  <si>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</si>
  <si>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</si>
  <si>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</si>
  <si>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</si>
  <si>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</si>
  <si>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</si>
  <si>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</si>
  <si>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</si>
  <si>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</si>
  <si>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</si>
  <si>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</si>
  <si>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</si>
  <si>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</si>
  <si>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</si>
  <si>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</si>
  <si>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</si>
  <si>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</si>
  <si>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</si>
  <si>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</si>
  <si>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</si>
  <si>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</si>
  <si>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</si>
  <si>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</si>
  <si>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</si>
  <si>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</si>
  <si>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</si>
  <si>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</si>
  <si>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</si>
  <si>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</si>
  <si>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</si>
  <si>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</si>
  <si>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</si>
  <si>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</si>
  <si>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</si>
  <si>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</si>
  <si>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</si>
  <si>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</si>
  <si>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</si>
  <si>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</si>
  <si>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</si>
  <si>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</si>
  <si>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</si>
  <si>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</si>
  <si>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</si>
  <si>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</si>
  <si>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</si>
  <si>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</si>
  <si>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</si>
  <si>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</si>
  <si>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</si>
  <si>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</si>
  <si>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</si>
  <si>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</si>
  <si>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</si>
  <si>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</si>
  <si>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</si>
  <si>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</si>
  <si>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</si>
  <si>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</si>
  <si>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</si>
  <si>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</si>
  <si>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</si>
  <si>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</si>
  <si>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</si>
  <si>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</si>
  <si>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</si>
  <si>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</si>
  <si>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</si>
  <si>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</si>
  <si>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</si>
  <si>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</si>
  <si>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</si>
  <si>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</si>
  <si>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</si>
  <si>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</si>
  <si>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</si>
  <si>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</si>
  <si>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</si>
  <si>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</si>
  <si>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</si>
  <si>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</si>
  <si>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</si>
  <si>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</si>
  <si>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</si>
  <si>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</si>
  <si>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</si>
  <si>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</si>
  <si>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</si>
  <si>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</si>
  <si>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</si>
  <si>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</si>
  <si>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</si>
  <si>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</si>
  <si>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</si>
  <si>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</si>
  <si>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</si>
  <si>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</si>
  <si>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</si>
  <si>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</si>
  <si>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</si>
  <si>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</si>
  <si>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</si>
  <si>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</si>
  <si>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</si>
  <si>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</si>
  <si>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</si>
  <si>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</si>
  <si>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</si>
  <si>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</si>
  <si>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</si>
  <si>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</si>
  <si>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</si>
  <si>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</si>
  <si>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</si>
  <si>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</si>
  <si>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</si>
  <si>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</si>
  <si>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</si>
  <si>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</si>
  <si>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</si>
  <si>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</si>
  <si>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</si>
  <si>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</si>
  <si>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</si>
  <si>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</si>
  <si>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</si>
  <si>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</si>
  <si>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</si>
  <si>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</si>
  <si>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</si>
  <si>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</si>
  <si>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</si>
  <si>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</si>
  <si>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</si>
  <si>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</si>
  <si>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</si>
  <si>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</si>
  <si>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</si>
  <si>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</si>
  <si>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</si>
  <si>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</si>
  <si>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</si>
  <si>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</si>
  <si>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</si>
  <si>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</si>
  <si>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</si>
  <si>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</si>
  <si>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</si>
  <si>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</si>
  <si>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</si>
  <si>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</si>
  <si>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</si>
  <si>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</si>
  <si>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</si>
  <si>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</si>
  <si>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</si>
  <si>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</si>
  <si>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</si>
  <si>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</si>
  <si>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</si>
  <si>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</si>
  <si>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</si>
  <si>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</si>
  <si>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</si>
  <si>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</si>
  <si>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</si>
  <si>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</si>
  <si>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</si>
  <si>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</si>
  <si>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</si>
  <si>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</si>
  <si>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</si>
  <si>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</si>
  <si>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</si>
  <si>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</si>
  <si>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</si>
  <si>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</si>
  <si>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</si>
  <si>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</si>
  <si>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</si>
  <si>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</si>
  <si>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</si>
  <si>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</si>
  <si>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</si>
  <si>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</si>
  <si>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</si>
  <si>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</si>
  <si>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</si>
  <si>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</si>
  <si>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</si>
  <si>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</si>
  <si>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</si>
  <si>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</si>
  <si>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</si>
  <si>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</si>
  <si>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</si>
  <si>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</si>
  <si>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</si>
  <si>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</si>
  <si>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</si>
  <si>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</si>
  <si>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</si>
  <si>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</si>
  <si>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</si>
  <si>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</si>
  <si>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</si>
  <si>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</si>
  <si>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</si>
  <si>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</si>
  <si>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</si>
  <si>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</si>
  <si>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</si>
  <si>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</si>
  <si>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</si>
  <si>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</si>
  <si>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</si>
  <si>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</si>
  <si>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</si>
  <si>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</si>
  <si>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</si>
  <si>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</si>
  <si>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</si>
  <si>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</si>
  <si>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</si>
  <si>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</si>
  <si>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</si>
  <si>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</si>
  <si>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</si>
  <si>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</si>
  <si>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</si>
  <si>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</si>
  <si>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</si>
  <si>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</si>
  <si>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</si>
  <si>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</si>
  <si>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</si>
  <si>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</si>
  <si>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</si>
  <si>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</si>
  <si>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</si>
  <si>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</si>
  <si>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</si>
  <si>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</si>
  <si>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</si>
  <si>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</si>
  <si>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</si>
  <si>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</si>
  <si>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</si>
  <si>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</si>
  <si>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</si>
  <si>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</si>
  <si>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</si>
  <si>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</si>
  <si>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</si>
  <si>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</si>
  <si>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</si>
  <si>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</si>
  <si>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</si>
  <si>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</si>
  <si>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</si>
  <si>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</si>
  <si>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</si>
  <si>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</si>
  <si>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</si>
  <si>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</si>
  <si>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</si>
  <si>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</si>
  <si>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</si>
  <si>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</si>
  <si>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</si>
  <si>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</si>
  <si>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</si>
  <si>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</si>
  <si>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</si>
  <si>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</si>
  <si>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</si>
  <si>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</si>
  <si>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</si>
  <si>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</si>
  <si>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</si>
  <si>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</si>
  <si>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</si>
  <si>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</si>
  <si>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</si>
  <si>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</si>
  <si>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</si>
  <si>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</si>
  <si>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</si>
  <si>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</si>
  <si>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</si>
  <si>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</si>
  <si>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</si>
  <si>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</si>
  <si>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</si>
  <si>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</si>
  <si>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</si>
  <si>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</si>
  <si>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</si>
  <si>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</si>
  <si>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</si>
  <si>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</si>
  <si>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</si>
  <si>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</si>
  <si>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</si>
  <si>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</si>
  <si>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</si>
  <si>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</si>
  <si>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</si>
  <si>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</si>
  <si>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</si>
  <si>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</si>
  <si>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</si>
  <si>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</si>
  <si>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</si>
  <si>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</si>
  <si>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</si>
  <si>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</si>
  <si>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</si>
  <si>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</si>
  <si>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</si>
  <si>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</si>
  <si>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</si>
  <si>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</si>
  <si>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</si>
  <si>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</si>
  <si>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</si>
  <si>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</si>
  <si>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</si>
  <si>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</si>
  <si>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</si>
  <si>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</si>
  <si>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</si>
  <si>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</si>
  <si>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</si>
  <si>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</si>
  <si>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</si>
  <si>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</si>
  <si>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</si>
  <si>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</si>
  <si>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</si>
  <si>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</si>
  <si>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</si>
  <si>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</si>
  <si>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</si>
  <si>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</si>
  <si>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</si>
  <si>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</si>
  <si>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</si>
  <si>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</si>
  <si>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</si>
  <si>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</si>
  <si>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</si>
  <si>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</si>
  <si>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</si>
  <si>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</si>
  <si>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</si>
  <si>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</si>
  <si>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</si>
  <si>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</si>
  <si>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</si>
  <si>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</si>
  <si>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</si>
  <si>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</si>
  <si>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</si>
  <si>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</si>
  <si>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</si>
  <si>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</si>
  <si>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</si>
  <si>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</si>
  <si>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</si>
  <si>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</si>
  <si>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</si>
  <si>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</si>
  <si>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</si>
  <si>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</si>
  <si>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</si>
  <si>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</si>
  <si>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</si>
  <si>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</si>
  <si>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</si>
  <si>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</si>
  <si>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</si>
  <si>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</si>
  <si>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</si>
  <si>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</si>
  <si>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</si>
  <si>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</si>
  <si>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</si>
  <si>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</si>
  <si>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</si>
  <si>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</si>
  <si>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</si>
  <si>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</si>
  <si>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</si>
  <si>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</si>
  <si>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</si>
  <si>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</si>
  <si>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</si>
  <si>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</si>
  <si>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</si>
  <si>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</si>
  <si>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</si>
  <si>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</si>
  <si>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</si>
  <si>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</si>
  <si>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</si>
  <si>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</si>
  <si>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</si>
  <si>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</si>
  <si>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</si>
  <si>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</si>
  <si>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</si>
  <si>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</si>
  <si>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</si>
  <si>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</si>
  <si>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</si>
  <si>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</si>
  <si>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</si>
  <si>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</si>
  <si>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</si>
  <si>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</si>
  <si>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</si>
  <si>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</si>
  <si>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</si>
  <si>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</si>
  <si>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</si>
  <si>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</si>
  <si>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</si>
  <si>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</si>
  <si>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</si>
  <si>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</si>
  <si>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</si>
  <si>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</si>
  <si>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</si>
  <si>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</si>
  <si>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</si>
  <si>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</si>
  <si>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</si>
  <si>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</si>
  <si>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</si>
  <si>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</si>
  <si>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</si>
  <si>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</si>
  <si>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</si>
  <si>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</si>
  <si>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</si>
  <si>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</si>
  <si>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</si>
  <si>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</si>
  <si>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</si>
  <si>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</si>
  <si>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</si>
  <si>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</si>
  <si>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</si>
  <si>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</si>
  <si>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</si>
  <si>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</si>
  <si>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</si>
  <si>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</si>
  <si>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</si>
  <si>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</si>
  <si>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</si>
  <si>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</si>
  <si>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</si>
  <si>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</si>
  <si>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</si>
  <si>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</si>
  <si>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</si>
  <si>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</si>
  <si>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</si>
  <si>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</si>
  <si>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</si>
  <si>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</si>
  <si>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</si>
  <si>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</si>
  <si>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</si>
  <si>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</si>
  <si>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</si>
  <si>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</si>
  <si>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</si>
  <si>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</si>
  <si>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</si>
  <si>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</si>
  <si>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</si>
  <si>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</si>
  <si>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</si>
  <si>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</si>
  <si>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</si>
  <si>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</si>
  <si>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</si>
  <si>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</si>
  <si>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</si>
  <si>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</si>
  <si>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</si>
  <si>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</si>
  <si>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</si>
  <si>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</si>
  <si>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</si>
  <si>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</si>
  <si>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</si>
  <si>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</si>
  <si>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</si>
  <si>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</si>
  <si>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</si>
  <si>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</si>
  <si>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</si>
  <si>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</si>
  <si>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</si>
  <si>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</si>
  <si>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</si>
  <si>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</si>
  <si>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</si>
  <si>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</si>
  <si>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</si>
  <si>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</si>
  <si>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</si>
  <si>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</si>
  <si>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</si>
  <si>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</si>
  <si>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</si>
  <si>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</si>
  <si>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</si>
  <si>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</si>
  <si>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</si>
  <si>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</si>
  <si>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</si>
  <si>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</si>
  <si>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</si>
  <si>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</si>
  <si>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</si>
  <si>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</si>
  <si>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</si>
  <si>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</si>
  <si>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</si>
  <si>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</si>
  <si>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</si>
  <si>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</si>
  <si>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</si>
  <si>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</si>
  <si>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</si>
  <si>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</si>
  <si>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</si>
  <si>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</si>
  <si>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</si>
  <si>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</si>
  <si>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</si>
  <si>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</si>
  <si>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</si>
  <si>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</si>
  <si>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</si>
  <si>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</si>
  <si>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</si>
  <si>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</si>
  <si>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</si>
  <si>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</si>
  <si>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</si>
  <si>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</si>
  <si>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</si>
  <si>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</si>
  <si>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</si>
  <si>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</si>
  <si>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</si>
  <si>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</si>
  <si>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</si>
  <si>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</si>
  <si>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</si>
  <si>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</si>
  <si>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</si>
  <si>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</si>
  <si>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</si>
  <si>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</si>
  <si>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</si>
  <si>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</si>
  <si>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</si>
  <si>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</si>
  <si>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</si>
  <si>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</si>
  <si>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</si>
  <si>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</si>
  <si>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</si>
  <si>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</si>
  <si>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</si>
  <si>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</si>
  <si>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</si>
  <si>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</si>
  <si>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</si>
  <si>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</si>
  <si>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</si>
  <si>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</si>
  <si>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</si>
  <si>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</si>
  <si>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</si>
  <si>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</si>
  <si>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</si>
  <si>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</si>
  <si>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</si>
  <si>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</si>
  <si>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</si>
  <si>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</si>
  <si>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</si>
  <si>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</si>
  <si>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</si>
  <si>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</si>
  <si>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</si>
  <si>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</si>
  <si>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</si>
  <si>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</si>
  <si>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</si>
  <si>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</si>
  <si>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</si>
  <si>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</si>
  <si>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</si>
  <si>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</si>
  <si>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</si>
  <si>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</si>
  <si>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</si>
  <si>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</si>
  <si>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</si>
  <si>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</si>
  <si>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</si>
  <si>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</si>
  <si>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</si>
  <si>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</si>
  <si>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</si>
  <si>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</si>
  <si>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</si>
  <si>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</si>
  <si>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</si>
  <si>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</si>
  <si>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</si>
  <si>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</si>
  <si>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</si>
  <si>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</si>
  <si>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</si>
  <si>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</si>
  <si>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</si>
  <si>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</si>
  <si>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</si>
  <si>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</si>
  <si>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</si>
  <si>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</si>
  <si>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</si>
  <si>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</si>
  <si>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</si>
  <si>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</si>
  <si>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</si>
  <si>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</si>
  <si>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</si>
  <si>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</si>
  <si>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</si>
  <si>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</si>
  <si>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</si>
  <si>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</si>
  <si>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</si>
  <si>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</si>
  <si>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</si>
  <si>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</si>
  <si>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</si>
  <si>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</si>
  <si>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</si>
  <si>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</si>
  <si>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</si>
  <si>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</si>
  <si>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</si>
  <si>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</si>
  <si>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</si>
  <si>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</si>
  <si>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</si>
  <si>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</si>
  <si>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</si>
  <si>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</si>
  <si>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</si>
  <si>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</si>
  <si>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</si>
  <si>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</si>
  <si>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</si>
  <si>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</si>
  <si>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</si>
  <si>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</si>
  <si>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</si>
  <si>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</si>
  <si>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</si>
  <si>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</si>
  <si>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</si>
  <si>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</si>
  <si>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</si>
  <si>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</si>
  <si>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</si>
  <si>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</si>
  <si>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</si>
  <si>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</si>
  <si>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</si>
  <si>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</si>
  <si>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</si>
  <si>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</si>
  <si>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</si>
  <si>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</si>
  <si>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</si>
  <si>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</si>
  <si>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</si>
  <si>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</si>
  <si>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</si>
  <si>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</si>
  <si>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</si>
  <si>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</si>
  <si>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</si>
  <si>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</si>
  <si>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</si>
  <si>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</si>
  <si>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</si>
  <si>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</si>
  <si>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</si>
  <si>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</si>
  <si>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</si>
  <si>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</si>
  <si>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</si>
  <si>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</si>
  <si>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</si>
  <si>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</si>
  <si>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</si>
  <si>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</si>
  <si>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</si>
  <si>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</si>
  <si>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</si>
  <si>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</si>
  <si>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</si>
  <si>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</si>
  <si>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</si>
  <si>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</si>
  <si>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</si>
  <si>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</si>
  <si>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</si>
  <si>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</si>
  <si>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</si>
  <si>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</si>
  <si>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</si>
  <si>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</si>
  <si>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</si>
  <si>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</si>
  <si>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</si>
  <si>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</si>
  <si>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</si>
  <si>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</si>
  <si>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</si>
  <si>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</si>
  <si>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</si>
  <si>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</si>
  <si>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</si>
  <si>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</si>
  <si>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</si>
  <si>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</si>
  <si>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</si>
  <si>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</si>
  <si>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</si>
  <si>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</si>
  <si>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</si>
  <si>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</si>
  <si>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</si>
  <si>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</si>
  <si>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</si>
  <si>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</si>
  <si>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</si>
  <si>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</si>
  <si>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</si>
  <si>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</si>
  <si>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</si>
  <si>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</si>
  <si>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</si>
  <si>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</si>
  <si>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</si>
  <si>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</si>
  <si>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</si>
  <si>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</si>
  <si>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</si>
  <si>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</si>
  <si>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</si>
  <si>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</si>
  <si>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</si>
  <si>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</si>
  <si>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</si>
  <si>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</si>
  <si>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</si>
  <si>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</si>
  <si>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</si>
  <si>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</si>
  <si>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</si>
  <si>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</si>
  <si>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</si>
  <si>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</si>
  <si>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</si>
  <si>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</si>
  <si>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</si>
  <si>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</si>
  <si>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</si>
  <si>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</si>
  <si>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</si>
  <si>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</si>
  <si>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</si>
  <si>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</si>
  <si>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</si>
  <si>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</si>
  <si>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</si>
  <si>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</si>
  <si>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</si>
  <si>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</si>
  <si>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</si>
  <si>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</si>
  <si>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</si>
  <si>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</si>
  <si>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</si>
  <si>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</si>
  <si>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</si>
  <si>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</si>
  <si>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</si>
  <si>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</si>
  <si>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</si>
  <si>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</si>
  <si>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</si>
  <si>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</si>
  <si>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</si>
  <si>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</si>
  <si>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</si>
  <si>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</si>
  <si>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</si>
  <si>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</si>
  <si>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</si>
  <si>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</si>
  <si>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</si>
  <si>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</si>
  <si>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</si>
  <si>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</si>
  <si>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</si>
  <si>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</si>
  <si>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</si>
  <si>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</si>
  <si>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</si>
  <si>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</si>
  <si>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</si>
  <si>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</si>
  <si>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</si>
  <si>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</si>
  <si>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</si>
  <si>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</si>
  <si>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</si>
  <si>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</si>
  <si>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</si>
  <si>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</si>
  <si>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</si>
  <si>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</si>
  <si>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</si>
  <si>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</si>
  <si>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</si>
  <si>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</si>
  <si>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</si>
  <si>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</si>
  <si>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</si>
  <si>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</si>
  <si>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</si>
  <si>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</si>
  <si>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</si>
  <si>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</si>
  <si>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</si>
  <si>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</si>
  <si>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</si>
  <si>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</si>
  <si>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</si>
  <si>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</si>
  <si>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</si>
  <si>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</si>
  <si>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</si>
  <si>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</si>
  <si>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</si>
  <si>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</si>
  <si>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</si>
  <si>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</si>
  <si>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</si>
  <si>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</si>
  <si>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</si>
  <si>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</si>
  <si>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</si>
  <si>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</si>
  <si>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</si>
  <si>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</si>
  <si>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</si>
  <si>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</si>
  <si>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</si>
  <si>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</si>
  <si>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</si>
  <si>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</si>
  <si>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</si>
  <si>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</si>
  <si>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</si>
  <si>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</si>
  <si>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</si>
  <si>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</si>
  <si>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</si>
  <si>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</si>
  <si>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</si>
  <si>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</si>
  <si>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</si>
  <si>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</si>
  <si>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</si>
  <si>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</si>
  <si>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</si>
  <si>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</si>
  <si>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</si>
  <si>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</si>
  <si>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</si>
  <si>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</si>
  <si>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</si>
  <si>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</si>
  <si>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</si>
  <si>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</si>
  <si>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</si>
  <si>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</si>
  <si>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</si>
  <si>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</si>
  <si>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</si>
  <si>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</si>
  <si>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</si>
  <si>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</si>
  <si>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</si>
  <si>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</si>
  <si>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</si>
  <si>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</si>
  <si>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</si>
  <si>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</si>
  <si>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</si>
  <si>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</si>
  <si>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</si>
  <si>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</si>
  <si>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</si>
  <si>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</si>
  <si>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</si>
  <si>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</si>
  <si>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</si>
  <si>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</si>
  <si>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</si>
  <si>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</si>
  <si>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</si>
  <si>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</si>
  <si>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</si>
  <si>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</si>
  <si>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</si>
  <si>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</si>
  <si>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</si>
  <si>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</si>
  <si>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</si>
  <si>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</si>
  <si>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</si>
  <si>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</si>
  <si>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</si>
  <si>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</si>
  <si>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</si>
  <si>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</si>
  <si>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</si>
  <si>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</si>
  <si>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</si>
  <si>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</si>
  <si>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</si>
  <si>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</si>
  <si>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</si>
  <si>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</si>
  <si>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</si>
  <si>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</si>
  <si>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</si>
  <si>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</si>
  <si>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</si>
  <si>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</si>
  <si>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</si>
  <si>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</si>
  <si>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</si>
  <si>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</si>
  <si>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</si>
  <si>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</si>
  <si>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</si>
  <si>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</si>
  <si>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</si>
  <si>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</si>
  <si>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</si>
  <si>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</si>
  <si>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</si>
  <si>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</si>
  <si>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</si>
  <si>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</si>
  <si>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</si>
  <si>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</si>
  <si>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</si>
  <si>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</si>
  <si>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</si>
  <si>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</si>
  <si>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</si>
  <si>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</si>
  <si>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</si>
  <si>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</si>
  <si>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</si>
  <si>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</si>
  <si>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</si>
  <si>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</si>
  <si>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</si>
  <si>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</si>
  <si>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</si>
  <si>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</si>
  <si>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</si>
  <si>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</si>
  <si>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</si>
  <si>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</si>
  <si>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</si>
  <si>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</si>
  <si>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</si>
  <si>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</si>
  <si>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</si>
  <si>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</si>
  <si>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</si>
  <si>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</si>
  <si>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</si>
  <si>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</si>
  <si>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</si>
  <si>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</si>
  <si>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</si>
  <si>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</si>
  <si>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</si>
  <si>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</si>
  <si>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</si>
  <si>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</si>
  <si>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</si>
  <si>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</si>
  <si>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</si>
  <si>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</si>
  <si>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</si>
  <si>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</si>
  <si>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</si>
  <si>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</si>
  <si>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</si>
  <si>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</si>
  <si>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</si>
  <si>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</si>
  <si>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</si>
  <si>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</si>
  <si>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</si>
  <si>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</si>
  <si>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</si>
  <si>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</si>
  <si>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</si>
  <si>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</si>
  <si>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</si>
  <si>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</si>
  <si>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</si>
  <si>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</si>
  <si>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</si>
  <si>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</si>
  <si>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</si>
  <si>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</si>
  <si>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</si>
  <si>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</si>
  <si>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</si>
  <si>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</si>
  <si>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</si>
  <si>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</si>
  <si>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</si>
  <si>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</si>
  <si>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</si>
  <si>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</si>
  <si>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</si>
  <si>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</si>
  <si>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</si>
  <si>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</si>
  <si>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</si>
  <si>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</si>
  <si>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</si>
  <si>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</si>
  <si>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</si>
  <si>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</si>
  <si>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</si>
  <si>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</si>
  <si>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</si>
  <si>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</si>
  <si>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</si>
  <si>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</si>
  <si>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</si>
  <si>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</si>
  <si>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</si>
  <si>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</si>
  <si>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</si>
  <si>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</si>
  <si>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</si>
  <si>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</si>
  <si>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</si>
  <si>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</si>
  <si>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</si>
  <si>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</si>
  <si>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</si>
  <si>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</si>
  <si>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</si>
  <si>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</si>
  <si>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</si>
  <si>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</si>
  <si>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</si>
  <si>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</si>
  <si>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</si>
  <si>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</si>
  <si>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</si>
  <si>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</si>
  <si>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</si>
  <si>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</si>
  <si>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</si>
  <si>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</si>
  <si>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</si>
  <si>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</si>
  <si>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</si>
  <si>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</si>
  <si>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</si>
  <si>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</si>
  <si>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</si>
  <si>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</si>
  <si>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</si>
  <si>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</si>
  <si>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</si>
  <si>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</si>
  <si>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</si>
  <si>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</si>
  <si>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</si>
  <si>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</si>
  <si>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</si>
  <si>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</si>
  <si>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</si>
  <si>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</si>
  <si>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</si>
  <si>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</si>
  <si>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</si>
  <si>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</si>
  <si>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</si>
  <si>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</si>
  <si>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</si>
  <si>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</si>
  <si>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</si>
  <si>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</si>
  <si>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</si>
  <si>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</si>
  <si>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</si>
  <si>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</si>
  <si>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</si>
  <si>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</si>
  <si>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</si>
  <si>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</si>
  <si>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</si>
  <si>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</si>
  <si>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</si>
  <si>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</si>
  <si>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</si>
  <si>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</si>
  <si>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</si>
  <si>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</si>
  <si>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</si>
  <si>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</si>
  <si>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</si>
  <si>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</si>
  <si>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</si>
  <si>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</si>
  <si>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</si>
  <si>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</si>
  <si>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</si>
  <si>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</si>
  <si>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</si>
  <si>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</si>
  <si>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</si>
  <si>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</si>
  <si>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</si>
  <si>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</si>
  <si>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</si>
  <si>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</si>
  <si>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</si>
  <si>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</si>
  <si>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</si>
  <si>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</si>
  <si>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</si>
  <si>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</si>
  <si>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</si>
  <si>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</si>
  <si>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</si>
  <si>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</si>
  <si>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</si>
  <si>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</si>
  <si>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</si>
  <si>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</si>
  <si>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</si>
  <si>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</si>
  <si>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</si>
  <si>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</si>
  <si>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</si>
  <si>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</si>
  <si>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</si>
  <si>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</si>
  <si>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</si>
  <si>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</si>
  <si>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</si>
  <si>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</si>
  <si>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</si>
  <si>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</si>
  <si>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</si>
  <si>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</si>
  <si>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</si>
  <si>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</si>
  <si>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</si>
  <si>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</si>
  <si>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</si>
  <si>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</si>
  <si>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</si>
  <si>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</si>
  <si>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</si>
  <si>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</si>
  <si>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</si>
  <si>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</si>
  <si>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</si>
  <si>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</si>
  <si>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</si>
  <si>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</si>
  <si>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</si>
  <si>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</si>
  <si>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</si>
  <si>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</si>
  <si>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</si>
  <si>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</si>
  <si>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</si>
  <si>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</si>
  <si>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</si>
  <si>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</si>
  <si>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</si>
  <si>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</si>
  <si>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</si>
  <si>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</si>
  <si>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</si>
  <si>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</si>
  <si>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</si>
  <si>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</si>
  <si>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</si>
  <si>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</si>
  <si>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</si>
  <si>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</si>
  <si>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</si>
  <si>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</si>
  <si>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</si>
  <si>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</si>
  <si>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</si>
  <si>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</si>
  <si>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</si>
  <si>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</si>
  <si>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</si>
  <si>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</si>
  <si>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</si>
  <si>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</si>
  <si>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</si>
  <si>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</si>
  <si>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</si>
  <si>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</si>
  <si>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</si>
  <si>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</si>
  <si>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</si>
  <si>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</si>
  <si>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</si>
  <si>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</si>
  <si>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</si>
  <si>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</si>
  <si>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</si>
  <si>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</si>
  <si>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</si>
  <si>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</si>
  <si>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</si>
  <si>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</si>
  <si>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</si>
  <si>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</si>
  <si>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</si>
  <si>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</si>
  <si>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</si>
  <si>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</si>
  <si>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</si>
  <si>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</si>
  <si>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</si>
  <si>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</si>
  <si>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</si>
  <si>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</si>
  <si>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</si>
  <si>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</si>
  <si>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</si>
  <si>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</si>
  <si>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</si>
  <si>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</si>
  <si>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</si>
  <si>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</si>
  <si>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</si>
  <si>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</si>
  <si>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</si>
  <si>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</si>
  <si>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</si>
  <si>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</si>
  <si>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</si>
  <si>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</si>
  <si>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</si>
  <si>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</si>
  <si>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</si>
  <si>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</si>
  <si>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</si>
  <si>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</si>
  <si>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</si>
  <si>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</si>
  <si>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</si>
  <si>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</si>
  <si>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</si>
  <si>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</si>
  <si>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</si>
  <si>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</si>
  <si>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</si>
  <si>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</si>
  <si>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</si>
  <si>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</si>
  <si>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</si>
  <si>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</si>
  <si>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</si>
  <si>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</si>
  <si>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</si>
  <si>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</si>
  <si>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</si>
  <si>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</si>
  <si>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</si>
  <si>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</si>
  <si>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</si>
  <si>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</si>
  <si>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</si>
  <si>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</si>
  <si>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</si>
  <si>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</si>
  <si>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</si>
  <si>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</si>
  <si>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</si>
  <si>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</si>
  <si>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</si>
  <si>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</si>
  <si>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</si>
  <si>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</si>
  <si>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</si>
  <si>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</si>
  <si>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</si>
  <si>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</si>
  <si>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</si>
  <si>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</si>
  <si>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</si>
  <si>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</si>
  <si>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</si>
  <si>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</si>
  <si>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</si>
  <si>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</si>
  <si>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</si>
  <si>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</si>
  <si>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</si>
  <si>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</si>
  <si>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</si>
  <si>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</si>
  <si>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</si>
  <si>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</si>
  <si>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</si>
  <si>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</si>
  <si>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</si>
  <si>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</si>
  <si>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</si>
  <si>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</si>
  <si>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</si>
  <si>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</si>
  <si>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</si>
  <si>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</si>
  <si>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</si>
  <si>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</si>
  <si>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</si>
  <si>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</si>
  <si>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</si>
  <si>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</si>
  <si>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</si>
  <si>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</si>
  <si>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</si>
  <si>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</si>
  <si>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</si>
  <si>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</si>
  <si>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</si>
  <si>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</si>
  <si>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</si>
  <si>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</si>
  <si>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</si>
  <si>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</si>
  <si>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</si>
  <si>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</si>
  <si>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</si>
  <si>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</si>
  <si>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</si>
  <si>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</si>
  <si>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</si>
  <si>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</si>
  <si>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</si>
  <si>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</si>
  <si>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</si>
  <si>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</si>
  <si>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</si>
  <si>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</si>
  <si>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</si>
  <si>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</si>
  <si>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</si>
  <si>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</si>
  <si>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</si>
  <si>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</si>
  <si>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</si>
  <si>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</si>
  <si>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</si>
  <si>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</si>
  <si>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</si>
  <si>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</si>
  <si>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</si>
  <si>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</si>
  <si>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</si>
  <si>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</si>
  <si>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</si>
  <si>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</si>
  <si>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</si>
  <si>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</si>
  <si>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</si>
  <si>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</si>
  <si>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</si>
  <si>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</si>
  <si>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</si>
  <si>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</si>
  <si>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</si>
  <si>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</si>
  <si>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</si>
  <si>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</si>
  <si>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</si>
  <si>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</si>
  <si>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</si>
  <si>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</si>
  <si>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</si>
  <si>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</si>
  <si>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</si>
  <si>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</si>
  <si>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</si>
  <si>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</si>
  <si>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</si>
  <si>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</si>
  <si>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</si>
  <si>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</si>
  <si>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</si>
  <si>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</si>
  <si>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</si>
  <si>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</si>
  <si>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</si>
  <si>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</si>
  <si>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</si>
  <si>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</si>
  <si>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</si>
  <si>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</si>
  <si>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</si>
  <si>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</si>
  <si>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</si>
  <si>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</si>
  <si>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</si>
  <si>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</si>
  <si>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</si>
  <si>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</si>
  <si>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</si>
  <si>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</si>
  <si>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</si>
  <si>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</si>
  <si>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</si>
  <si>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</si>
  <si>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</si>
  <si>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</si>
  <si>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</si>
  <si>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</si>
  <si>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</si>
  <si>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</si>
  <si>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</si>
  <si>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</si>
  <si>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</si>
  <si>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</si>
  <si>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</si>
  <si>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</si>
  <si>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</si>
  <si>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</si>
  <si>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</si>
  <si>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</si>
  <si>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</si>
  <si>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</si>
  <si>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</si>
  <si>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</si>
  <si>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</si>
  <si>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</si>
  <si>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</si>
  <si>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</si>
  <si>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</si>
  <si>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</si>
  <si>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</si>
  <si>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</si>
  <si>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</si>
  <si>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</si>
  <si>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</si>
  <si>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</si>
  <si>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</si>
  <si>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</si>
  <si>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</si>
  <si>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</si>
  <si>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</si>
  <si>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</si>
  <si>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</si>
  <si>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</si>
  <si>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</si>
  <si>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</si>
  <si>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</si>
  <si>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</si>
  <si>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</si>
  <si>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</si>
  <si>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</si>
  <si>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</si>
  <si>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</si>
  <si>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</si>
  <si>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</si>
  <si>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</si>
  <si>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</si>
  <si>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</si>
  <si>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</si>
  <si>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</si>
  <si>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</si>
  <si>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</si>
  <si>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</si>
  <si>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</si>
  <si>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</si>
  <si>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</si>
  <si>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</si>
  <si>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</si>
  <si>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</si>
  <si>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</si>
  <si>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</si>
  <si>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</si>
  <si>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</si>
  <si>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</si>
  <si>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</si>
  <si>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</si>
  <si>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</si>
  <si>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</si>
  <si>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</si>
  <si>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</si>
  <si>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</si>
  <si>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</si>
  <si>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</si>
  <si>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</si>
  <si>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</si>
  <si>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</si>
  <si>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</si>
  <si>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</si>
  <si>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</si>
  <si>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</si>
  <si>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</si>
  <si>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</si>
  <si>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</si>
  <si>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</si>
  <si>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</si>
  <si>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</si>
  <si>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</si>
  <si>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</si>
  <si>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</si>
  <si>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</si>
  <si>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</si>
  <si>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</si>
  <si>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</si>
  <si>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</si>
  <si>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</si>
  <si>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</si>
  <si>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</si>
  <si>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</si>
  <si>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</si>
  <si>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</si>
  <si>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</si>
  <si>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</si>
  <si>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</si>
  <si>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</si>
  <si>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</si>
  <si>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</si>
  <si>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</si>
  <si>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</si>
  <si>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</si>
  <si>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</si>
  <si>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</si>
  <si>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</si>
  <si>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</si>
  <si>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</si>
  <si>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</si>
  <si>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</si>
  <si>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</si>
  <si>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</si>
  <si>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</si>
  <si>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</si>
  <si>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</si>
  <si>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</si>
  <si>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</si>
  <si>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</si>
  <si>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</si>
  <si>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</si>
  <si>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</si>
  <si>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</si>
  <si>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</si>
  <si>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</si>
  <si>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</si>
  <si>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</si>
  <si>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</si>
  <si>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</si>
  <si>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</si>
  <si>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</si>
  <si>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</si>
  <si>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</si>
  <si>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</si>
  <si>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</si>
  <si>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</si>
  <si>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</si>
  <si>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</si>
  <si>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</si>
  <si>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</si>
  <si>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</si>
  <si>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</si>
  <si>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</si>
  <si>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</si>
  <si>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</si>
  <si>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</si>
  <si>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</si>
  <si>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</si>
  <si>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</si>
  <si>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</si>
  <si>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</si>
  <si>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</si>
  <si>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</si>
  <si>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</si>
  <si>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</si>
  <si>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</si>
  <si>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</si>
  <si>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</si>
  <si>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</si>
  <si>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</si>
  <si>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</si>
  <si>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</si>
  <si>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</si>
  <si>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</si>
  <si>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</si>
  <si>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</si>
  <si>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</si>
  <si>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</si>
  <si>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</si>
  <si>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</si>
  <si>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</si>
  <si>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</si>
  <si>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</si>
  <si>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</si>
  <si>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</si>
  <si>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</si>
  <si>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</si>
  <si>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</si>
  <si>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</si>
  <si>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</si>
  <si>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</si>
  <si>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</si>
  <si>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</si>
  <si>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</si>
  <si>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</si>
  <si>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</si>
  <si>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</si>
  <si>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</si>
  <si>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</si>
  <si>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</si>
  <si>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</si>
  <si>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</si>
  <si>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</si>
  <si>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</si>
  <si>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</si>
  <si>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</si>
  <si>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</si>
  <si>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</si>
  <si>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</si>
  <si>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</si>
  <si>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</si>
  <si>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</si>
  <si>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</si>
  <si>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</si>
  <si>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</si>
  <si>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</si>
  <si>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</si>
  <si>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</si>
  <si>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</si>
  <si>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</si>
  <si>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</si>
  <si>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</si>
  <si>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</si>
  <si>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</si>
  <si>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</si>
  <si>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</si>
  <si>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</si>
  <si>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</si>
  <si>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</si>
  <si>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</si>
  <si>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</si>
  <si>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</si>
  <si>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</si>
  <si>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</si>
  <si>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</si>
  <si>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</si>
  <si>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</si>
  <si>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</si>
  <si>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</si>
  <si>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</si>
  <si>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</si>
  <si>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</si>
  <si>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</si>
  <si>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</si>
  <si>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</si>
  <si>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</si>
  <si>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</si>
  <si>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</si>
  <si>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</si>
  <si>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</si>
  <si>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</si>
  <si>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</si>
  <si>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</si>
  <si>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</si>
  <si>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</si>
  <si>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</si>
  <si>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</si>
  <si>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</si>
  <si>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</si>
  <si>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</si>
  <si>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</si>
  <si>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</si>
  <si>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</si>
  <si>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</si>
  <si>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</si>
  <si>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</si>
  <si>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</si>
  <si>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</si>
  <si>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</si>
  <si>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</si>
  <si>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</si>
  <si>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</si>
  <si>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</si>
  <si>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</si>
  <si>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</si>
  <si>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</si>
  <si>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</si>
  <si>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</si>
  <si>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</si>
  <si>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</si>
  <si>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</si>
  <si>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</si>
  <si>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</si>
  <si>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</si>
  <si>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</si>
  <si>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</si>
  <si>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</si>
  <si>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</si>
  <si>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</si>
  <si>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</si>
  <si>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</si>
  <si>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</si>
  <si>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</si>
  <si>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</si>
  <si>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</si>
  <si>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</si>
  <si>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</si>
  <si>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</si>
  <si>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</si>
  <si>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</si>
  <si>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</si>
  <si>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</si>
  <si>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</si>
  <si>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</si>
  <si>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</si>
  <si>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</si>
  <si>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</si>
  <si>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</si>
  <si>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</si>
  <si>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</si>
  <si>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</si>
  <si>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</si>
  <si>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</si>
  <si>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</si>
  <si>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</si>
  <si>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</si>
  <si>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</si>
  <si>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</si>
  <si>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</si>
  <si>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</si>
  <si>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</si>
  <si>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</si>
  <si>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</si>
  <si>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</si>
  <si>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</si>
  <si>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</si>
  <si>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</si>
  <si>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</si>
  <si>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</si>
  <si>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</si>
  <si>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</si>
  <si>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</si>
  <si>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</si>
  <si>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</si>
  <si>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</si>
  <si>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</si>
  <si>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</si>
  <si>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</si>
  <si>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</si>
  <si>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</si>
  <si>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</si>
  <si>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</si>
  <si>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</si>
  <si>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</si>
  <si>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</si>
  <si>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</si>
  <si>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</si>
  <si>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</si>
  <si>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</si>
  <si>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</si>
  <si>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</si>
  <si>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</si>
  <si>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</si>
  <si>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</si>
  <si>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</si>
  <si>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</si>
  <si>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</si>
  <si>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</si>
  <si>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</si>
  <si>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</si>
  <si>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</si>
  <si>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</si>
  <si>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</si>
  <si>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</si>
  <si>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</si>
  <si>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</si>
  <si>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</si>
  <si>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</si>
  <si>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</si>
  <si>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</si>
  <si>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</si>
  <si>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</si>
  <si>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</si>
  <si>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</si>
  <si>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</si>
  <si>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</si>
  <si>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</si>
  <si>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</si>
  <si>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</si>
  <si>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</si>
  <si>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</si>
  <si>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</si>
  <si>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</si>
  <si>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</si>
  <si>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</si>
  <si>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</si>
  <si>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</si>
  <si>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</si>
  <si>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</si>
  <si>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</si>
  <si>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</si>
  <si>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</si>
  <si>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</si>
  <si>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</si>
  <si>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</si>
  <si>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</si>
  <si>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</si>
  <si>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</si>
  <si>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</si>
  <si>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</si>
  <si>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</si>
  <si>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</si>
  <si>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</si>
  <si>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</si>
  <si>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</si>
  <si>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</si>
  <si>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</si>
  <si>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</si>
  <si>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</si>
  <si>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</si>
  <si>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</si>
  <si>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</si>
  <si>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</si>
  <si>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</si>
  <si>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</si>
  <si>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</si>
  <si>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</si>
  <si>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</si>
  <si>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</si>
  <si>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</si>
  <si>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</si>
  <si>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</si>
  <si>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</si>
  <si>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</si>
  <si>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</si>
  <si>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</si>
  <si>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</si>
  <si>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</si>
  <si>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</si>
  <si>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</si>
  <si>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</si>
  <si>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</si>
  <si>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</si>
  <si>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</si>
  <si>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</si>
  <si>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</si>
  <si>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</si>
  <si>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</si>
  <si>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</si>
  <si>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</si>
  <si>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</si>
  <si>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</si>
  <si>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</si>
  <si>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</si>
  <si>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</si>
  <si>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</si>
  <si>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</si>
  <si>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</si>
  <si>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</si>
  <si>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</si>
  <si>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</si>
  <si>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</si>
  <si>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</si>
  <si>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</si>
  <si>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</si>
  <si>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</si>
  <si>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</si>
  <si>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</si>
  <si>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</si>
  <si>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</si>
  <si>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</si>
  <si>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</si>
  <si>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</si>
  <si>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</si>
  <si>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</si>
  <si>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</si>
  <si>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</si>
  <si>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</si>
  <si>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</si>
  <si>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</si>
  <si>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</si>
  <si>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</si>
  <si>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</si>
  <si>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</si>
  <si>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</si>
  <si>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</si>
  <si>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</si>
  <si>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</si>
  <si>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</si>
  <si>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</si>
  <si>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</si>
  <si>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</si>
  <si>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</si>
  <si>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</si>
  <si>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</si>
  <si>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</si>
  <si>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</si>
  <si>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</si>
  <si>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</si>
  <si>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</si>
  <si>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</si>
  <si>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</si>
  <si>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</si>
  <si>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</si>
  <si>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</si>
  <si>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</si>
  <si>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</si>
  <si>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</si>
  <si>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</si>
  <si>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</si>
  <si>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</si>
  <si>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</si>
  <si>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</si>
  <si>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</si>
  <si>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</si>
  <si>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</si>
  <si>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</si>
  <si>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</si>
  <si>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</si>
  <si>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</si>
  <si>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</si>
  <si>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</si>
  <si>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</si>
  <si>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</si>
  <si>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</si>
  <si>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</si>
  <si>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</si>
  <si>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</si>
  <si>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</si>
  <si>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</si>
  <si>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</si>
  <si>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</si>
  <si>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</si>
  <si>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</si>
  <si>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</si>
  <si>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</si>
  <si>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</si>
  <si>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</si>
  <si>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</si>
  <si>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</si>
  <si>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</si>
  <si>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</si>
  <si>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</si>
  <si>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</si>
  <si>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</si>
  <si>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</si>
  <si>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</si>
  <si>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</si>
  <si>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</si>
  <si>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</si>
  <si>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</si>
  <si>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</si>
  <si>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</si>
  <si>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</si>
  <si>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</si>
  <si>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</si>
  <si>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</si>
  <si>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</si>
  <si>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</si>
  <si>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</si>
  <si>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</si>
  <si>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</si>
  <si>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</si>
  <si>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</si>
  <si>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</si>
  <si>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</si>
  <si>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</si>
  <si>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</si>
  <si>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</si>
  <si>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</si>
  <si>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</si>
  <si>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</si>
  <si>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</si>
  <si>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</si>
  <si>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</si>
  <si>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</si>
  <si>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</si>
  <si>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</si>
  <si>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</si>
  <si>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</si>
  <si>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</si>
  <si>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</si>
  <si>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</si>
  <si>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</si>
  <si>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</si>
  <si>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</si>
  <si>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</si>
  <si>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</si>
  <si>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</si>
  <si>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</si>
  <si>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</si>
  <si>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</si>
  <si>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</si>
  <si>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</si>
  <si>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</si>
  <si>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</si>
  <si>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</si>
  <si>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</si>
  <si>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</si>
  <si>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</si>
  <si>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</si>
  <si>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</si>
  <si>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</si>
  <si>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</si>
  <si>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</si>
  <si>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</si>
  <si>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</si>
  <si>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</si>
  <si>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</si>
  <si>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</si>
  <si>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</si>
  <si>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</si>
  <si>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</si>
  <si>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</si>
  <si>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</si>
  <si>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</si>
  <si>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</si>
  <si>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</si>
  <si>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</si>
  <si>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</si>
  <si>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</si>
  <si>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</si>
  <si>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</si>
  <si>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</si>
  <si>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</si>
  <si>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</si>
  <si>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</si>
  <si>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</si>
  <si>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</si>
  <si>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</si>
  <si>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</si>
  <si>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</si>
  <si>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</si>
  <si>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</si>
  <si>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</si>
  <si>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</si>
  <si>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</si>
  <si>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</si>
  <si>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</si>
  <si>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</si>
  <si>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</si>
  <si>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</si>
  <si>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</si>
  <si>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</si>
  <si>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</si>
  <si>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</si>
  <si>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</si>
  <si>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</si>
  <si>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</si>
  <si>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</si>
  <si>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</si>
  <si>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</si>
  <si>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</si>
  <si>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</si>
  <si>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</si>
  <si>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</si>
  <si>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</si>
  <si>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</si>
  <si>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</si>
  <si>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</si>
  <si>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</si>
  <si>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</si>
  <si>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</si>
  <si>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</si>
  <si>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</si>
  <si>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</si>
  <si>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</si>
  <si>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</si>
  <si>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</si>
  <si>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</si>
  <si>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</si>
  <si>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</si>
  <si>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</si>
  <si>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</si>
  <si>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</si>
  <si>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</si>
  <si>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</si>
  <si>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</si>
  <si>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</si>
  <si>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</si>
  <si>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</si>
  <si>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</si>
  <si>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</si>
  <si>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</si>
  <si>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</si>
  <si>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</si>
  <si>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</si>
  <si>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</si>
  <si>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</si>
  <si>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</si>
  <si>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</si>
  <si>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</si>
  <si>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</si>
  <si>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</si>
  <si>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</si>
  <si>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</si>
  <si>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</si>
  <si>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</si>
  <si>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</si>
  <si>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</si>
  <si>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</si>
  <si>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</si>
  <si>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</si>
  <si>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</si>
  <si>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</si>
  <si>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</si>
  <si>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</si>
  <si>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</si>
  <si>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</si>
  <si>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</si>
  <si>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</si>
  <si>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</si>
  <si>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</si>
  <si>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</si>
  <si>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</si>
  <si>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</si>
  <si>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</si>
  <si>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</si>
  <si>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</si>
  <si>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</si>
  <si>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</si>
  <si>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</si>
  <si>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</si>
  <si>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</si>
  <si>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</si>
  <si>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</si>
  <si>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</si>
  <si>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</si>
  <si>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</si>
  <si>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</si>
  <si>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</si>
  <si>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</si>
  <si>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</si>
  <si>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</si>
  <si>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</si>
  <si>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</si>
  <si>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</si>
  <si>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</si>
  <si>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</si>
  <si>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</si>
  <si>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</si>
  <si>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</si>
  <si>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</si>
  <si>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</si>
  <si>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</si>
  <si>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</si>
  <si>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</si>
  <si>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</si>
  <si>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</si>
  <si>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</si>
  <si>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</si>
  <si>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</si>
  <si>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</si>
  <si>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</si>
  <si>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</si>
  <si>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</si>
  <si>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</si>
  <si>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</si>
  <si>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</si>
  <si>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</si>
  <si>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</si>
  <si>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</si>
  <si>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</si>
  <si>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</si>
  <si>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</si>
  <si>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</si>
  <si>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</si>
  <si>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</si>
  <si>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</si>
  <si>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</si>
  <si>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</si>
  <si>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</si>
  <si>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</si>
  <si>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</si>
  <si>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</si>
  <si>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</si>
  <si>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</si>
  <si>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</si>
  <si>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</si>
  <si>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</si>
  <si>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</si>
  <si>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</si>
  <si>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</si>
  <si>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</si>
  <si>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</si>
  <si>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</si>
  <si>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</si>
  <si>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</si>
  <si>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</si>
  <si>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</si>
  <si>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</si>
  <si>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</si>
  <si>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</si>
  <si>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</si>
  <si>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</si>
  <si>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</si>
  <si>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</si>
  <si>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</si>
  <si>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</si>
  <si>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</si>
  <si>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</si>
  <si>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</si>
  <si>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</si>
  <si>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</si>
  <si>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</si>
  <si>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</si>
  <si>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</si>
  <si>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</si>
  <si>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</si>
  <si>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</si>
  <si>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</si>
  <si>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</si>
  <si>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</si>
  <si>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</si>
  <si>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</si>
  <si>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</si>
  <si>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</si>
  <si>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</si>
  <si>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</si>
  <si>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</si>
  <si>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</si>
  <si>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</si>
  <si>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</si>
  <si>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</si>
  <si>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</si>
  <si>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</si>
  <si>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</si>
  <si>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</si>
  <si>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</si>
  <si>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</si>
  <si>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</si>
  <si>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</si>
  <si>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</si>
  <si>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</si>
  <si>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</si>
  <si>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</si>
  <si>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</si>
  <si>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</si>
  <si>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</si>
  <si>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</si>
  <si>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</si>
  <si>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</si>
  <si>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</si>
  <si>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</si>
  <si>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</si>
  <si>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</si>
  <si>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</si>
  <si>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</si>
  <si>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</si>
  <si>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</si>
  <si>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</si>
  <si>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</si>
  <si>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</si>
  <si>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</si>
  <si>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</si>
  <si>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</si>
  <si>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</si>
  <si>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</si>
  <si>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</si>
  <si>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</si>
  <si>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</si>
  <si>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</si>
  <si>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</si>
  <si>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</si>
  <si>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</si>
  <si>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</si>
  <si>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</si>
  <si>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</si>
  <si>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</si>
  <si>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</si>
  <si>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</si>
  <si>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</si>
  <si>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</si>
  <si>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</si>
  <si>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</si>
  <si>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</si>
  <si>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</si>
  <si>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</si>
  <si>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</si>
  <si>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</si>
  <si>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</si>
  <si>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</si>
  <si>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</si>
  <si>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</si>
  <si>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</si>
  <si>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</si>
  <si>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</si>
  <si>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</si>
  <si>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</si>
  <si>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</si>
  <si>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</si>
  <si>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</si>
  <si>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</si>
  <si>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</si>
  <si>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</si>
  <si>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</si>
  <si>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</si>
  <si>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</si>
  <si>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</si>
  <si>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</si>
  <si>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</si>
  <si>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</si>
  <si>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</si>
  <si>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</si>
  <si>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</si>
  <si>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</si>
  <si>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</si>
  <si>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</si>
  <si>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</si>
  <si>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</si>
  <si>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</si>
  <si>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</si>
  <si>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</si>
  <si>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</si>
  <si>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</si>
  <si>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</si>
  <si>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</si>
  <si>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</si>
  <si>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</si>
  <si>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</si>
  <si>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</si>
  <si>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</si>
  <si>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</si>
  <si>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</si>
  <si>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</si>
  <si>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</si>
  <si>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</si>
  <si>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</si>
  <si>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</si>
  <si>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</si>
  <si>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</si>
  <si>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</si>
  <si>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</si>
  <si>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</si>
  <si>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</si>
  <si>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</si>
  <si>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</si>
  <si>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</si>
  <si>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</si>
  <si>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</si>
  <si>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</si>
  <si>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</si>
  <si>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</si>
  <si>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</si>
  <si>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</si>
  <si>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</si>
  <si>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</si>
  <si>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</si>
  <si>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</si>
  <si>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</si>
  <si>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</si>
  <si>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</si>
  <si>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</si>
  <si>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</si>
  <si>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</si>
  <si>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</si>
  <si>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</si>
  <si>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</si>
  <si>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</si>
  <si>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</si>
  <si>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</si>
  <si>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</si>
  <si>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</si>
  <si>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</si>
  <si>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</si>
  <si>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</si>
  <si>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</si>
  <si>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</si>
  <si>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</si>
  <si>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</si>
  <si>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</si>
  <si>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</si>
  <si>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</si>
  <si>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</si>
  <si>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</si>
  <si>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</si>
  <si>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</si>
  <si>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</si>
  <si>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</si>
  <si>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</si>
  <si>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</si>
  <si>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</si>
  <si>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</si>
  <si>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</si>
  <si>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</si>
  <si>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</si>
  <si>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</si>
  <si>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</si>
  <si>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</si>
  <si>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</si>
  <si>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</si>
  <si>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</si>
  <si>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</si>
  <si>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</si>
  <si>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</si>
  <si>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</si>
  <si>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</si>
  <si>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</si>
  <si>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</si>
  <si>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</si>
  <si>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</si>
  <si>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</si>
  <si>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</si>
  <si>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</si>
  <si>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</si>
  <si>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</si>
  <si>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</si>
  <si>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</si>
  <si>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</si>
  <si>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</si>
  <si>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</si>
  <si>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</si>
  <si>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</si>
  <si>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</si>
  <si>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</si>
  <si>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</si>
  <si>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</si>
  <si>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</si>
  <si>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</si>
  <si>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</si>
  <si>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</si>
  <si>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</si>
  <si>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</si>
  <si>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</si>
  <si>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</si>
  <si>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</si>
  <si>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</si>
  <si>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</si>
  <si>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</si>
  <si>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</si>
  <si>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</si>
  <si>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</si>
  <si>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</si>
  <si>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</si>
  <si>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</si>
  <si>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</si>
  <si>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</si>
  <si>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</si>
  <si>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</si>
  <si>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</si>
  <si>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</si>
  <si>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</si>
  <si>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</si>
  <si>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</si>
  <si>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</si>
  <si>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</si>
  <si>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</si>
  <si>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</si>
  <si>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</si>
  <si>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</si>
  <si>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</si>
  <si>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</si>
  <si>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</si>
  <si>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</si>
  <si>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</si>
  <si>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</si>
  <si>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</si>
  <si>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</si>
  <si>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</si>
  <si>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</si>
  <si>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</si>
  <si>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</si>
  <si>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</si>
  <si>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</si>
  <si>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</si>
  <si>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</si>
  <si>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</si>
  <si>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</si>
  <si>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</si>
  <si>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</si>
  <si>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</si>
  <si>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</si>
  <si>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</si>
  <si>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</si>
  <si>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</si>
  <si>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</si>
  <si>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</si>
  <si>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</si>
  <si>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</si>
  <si>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</si>
  <si>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</si>
  <si>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</si>
  <si>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</si>
  <si>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</si>
  <si>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</si>
  <si>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</si>
  <si>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</si>
  <si>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</si>
  <si>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</si>
  <si>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</si>
  <si>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</si>
  <si>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</si>
  <si>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</si>
  <si>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</si>
  <si>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</si>
  <si>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</si>
  <si>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</si>
  <si>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</si>
  <si>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</si>
  <si>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</si>
  <si>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</si>
  <si>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</si>
  <si>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</si>
  <si>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</si>
  <si>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</si>
  <si>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</si>
  <si>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</si>
  <si>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</si>
  <si>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</si>
  <si>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</si>
  <si>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</si>
  <si>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</si>
  <si>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</si>
  <si>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</si>
  <si>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</si>
  <si>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</si>
  <si>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</si>
  <si>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</si>
  <si>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</si>
  <si>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</si>
  <si>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</si>
  <si>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</si>
  <si>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</si>
  <si>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</si>
  <si>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</si>
  <si>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</si>
  <si>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</si>
  <si>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</si>
  <si>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</si>
  <si>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</si>
  <si>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</si>
  <si>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</si>
  <si>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</si>
  <si>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</si>
  <si>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</si>
  <si>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</si>
  <si>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</si>
  <si>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</si>
  <si>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</si>
  <si>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</si>
  <si>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</si>
  <si>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</si>
  <si>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</si>
  <si>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</si>
  <si>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</si>
  <si>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</si>
  <si>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</si>
  <si>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</si>
  <si>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</si>
  <si>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</si>
  <si>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</si>
  <si>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</si>
  <si>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</si>
  <si>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</si>
  <si>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</si>
  <si>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</si>
  <si>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</si>
  <si>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</si>
  <si>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</si>
  <si>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</si>
  <si>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</si>
  <si>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</si>
  <si>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</si>
  <si>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</si>
  <si>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</si>
  <si>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</si>
  <si>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</si>
  <si>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</si>
  <si>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</si>
  <si>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</si>
  <si>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</si>
  <si>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</si>
  <si>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</si>
  <si>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</si>
  <si>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</si>
  <si>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</si>
  <si>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</si>
  <si>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</si>
  <si>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</si>
  <si>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</si>
  <si>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</si>
  <si>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</si>
  <si>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</si>
  <si>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</si>
  <si>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</si>
  <si>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</si>
  <si>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</si>
  <si>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</si>
  <si>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</si>
  <si>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</si>
  <si>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</si>
  <si>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</si>
  <si>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</si>
  <si>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</si>
  <si>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</si>
  <si>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</si>
  <si>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</si>
  <si>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</si>
  <si>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</si>
  <si>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</si>
  <si>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</si>
  <si>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</si>
  <si>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</si>
  <si>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</si>
  <si>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</si>
  <si>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</si>
  <si>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</si>
  <si>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</si>
  <si>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</si>
  <si>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</si>
  <si>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</si>
  <si>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</si>
  <si>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</si>
  <si>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</si>
  <si>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</si>
  <si>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</si>
  <si>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</si>
  <si>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</si>
  <si>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</si>
  <si>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</si>
  <si>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</si>
  <si>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</si>
  <si>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</si>
  <si>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</si>
  <si>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</si>
  <si>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</si>
  <si>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</si>
  <si>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</si>
  <si>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</si>
  <si>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</si>
  <si>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</si>
  <si>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</si>
  <si>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</si>
  <si>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</si>
  <si>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</si>
  <si>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</si>
  <si>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</si>
  <si>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</si>
  <si>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</si>
  <si>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</si>
  <si>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</si>
  <si>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</si>
  <si>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</si>
  <si>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</si>
  <si>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</si>
  <si>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</si>
  <si>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</si>
  <si>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</si>
  <si>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</si>
  <si>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</si>
  <si>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</si>
  <si>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</si>
  <si>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</si>
  <si>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</si>
  <si>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</si>
  <si>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</si>
  <si>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</si>
  <si>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</si>
  <si>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</si>
  <si>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</si>
  <si>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</si>
  <si>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</si>
  <si>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</si>
  <si>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</si>
  <si>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</si>
  <si>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</si>
  <si>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</si>
  <si>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</si>
  <si>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</si>
  <si>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</si>
  <si>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</si>
  <si>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</si>
  <si>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</si>
  <si>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</si>
  <si>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</si>
  <si>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</si>
  <si>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</si>
  <si>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</si>
  <si>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</si>
  <si>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</si>
  <si>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</si>
  <si>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</si>
  <si>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</si>
  <si>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</si>
  <si>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</si>
  <si>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</si>
  <si>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</si>
  <si>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</si>
  <si>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</si>
  <si>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</si>
  <si>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</si>
  <si>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</si>
  <si>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</si>
  <si>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</si>
  <si>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</si>
  <si>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</si>
  <si>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</si>
  <si>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</si>
  <si>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</si>
  <si>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</si>
  <si>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</si>
  <si>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</si>
  <si>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</si>
  <si>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</si>
  <si>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</si>
  <si>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</si>
  <si>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</si>
  <si>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</si>
  <si>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</si>
  <si>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</si>
  <si>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</si>
  <si>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</si>
  <si>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</si>
  <si>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</si>
  <si>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</si>
  <si>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</si>
  <si>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</si>
  <si>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</si>
  <si>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</si>
  <si>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</si>
  <si>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</si>
  <si>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</si>
  <si>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</si>
  <si>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</si>
  <si>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</si>
  <si>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</si>
  <si>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</si>
  <si>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</si>
  <si>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</si>
  <si>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</si>
  <si>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</si>
  <si>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</si>
  <si>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</si>
  <si>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</si>
  <si>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</si>
  <si>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</si>
  <si>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</si>
  <si>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</si>
  <si>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</si>
  <si>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</si>
  <si>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</si>
  <si>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</si>
  <si>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</si>
  <si>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</si>
  <si>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</si>
  <si>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</si>
  <si>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</si>
  <si>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</si>
  <si>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</si>
  <si>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</si>
  <si>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</si>
  <si>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</si>
  <si>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</si>
  <si>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</si>
  <si>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</si>
  <si>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</si>
  <si>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</si>
  <si>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</si>
  <si>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</si>
  <si>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</si>
  <si>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</si>
  <si>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</si>
  <si>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</si>
  <si>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</si>
  <si>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</si>
  <si>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</si>
  <si>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</si>
  <si>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</si>
  <si>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</si>
  <si>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</si>
  <si>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</si>
  <si>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</si>
  <si>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</si>
  <si>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</si>
  <si>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</si>
  <si>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</si>
  <si>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</si>
  <si>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</si>
  <si>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</si>
  <si>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</si>
  <si>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</si>
  <si>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</si>
  <si>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</si>
  <si>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</si>
  <si>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</si>
  <si>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</si>
  <si>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</si>
  <si>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</si>
  <si>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</si>
  <si>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</si>
  <si>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</si>
  <si>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</si>
  <si>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</si>
  <si>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</si>
  <si>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</si>
  <si>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</si>
  <si>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</si>
  <si>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</si>
  <si>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</si>
  <si>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</si>
  <si>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</si>
  <si>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</si>
  <si>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</si>
  <si>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</si>
  <si>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</si>
  <si>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</si>
  <si>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</si>
  <si>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</si>
  <si>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</si>
  <si>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</si>
  <si>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</si>
  <si>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</si>
  <si>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</si>
  <si>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</si>
  <si>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</si>
  <si>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</si>
  <si>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</si>
  <si>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</si>
  <si>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</si>
  <si>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</si>
  <si>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</si>
  <si>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</si>
  <si>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</si>
  <si>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</si>
  <si>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</si>
  <si>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</si>
  <si>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</si>
  <si>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</si>
  <si>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</si>
  <si>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</si>
  <si>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</si>
  <si>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</si>
  <si>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</si>
  <si>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</si>
  <si>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</si>
  <si>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</si>
  <si>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</si>
  <si>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</si>
  <si>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</si>
  <si>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</si>
  <si>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</si>
  <si>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</si>
  <si>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</si>
  <si>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</si>
  <si>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</si>
  <si>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</si>
  <si>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</si>
  <si>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</si>
  <si>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</si>
  <si>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</si>
  <si>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</si>
  <si>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</si>
  <si>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</si>
  <si>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</si>
  <si>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</si>
  <si>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</si>
  <si>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</si>
  <si>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</si>
  <si>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</si>
  <si>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</si>
  <si>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</si>
  <si>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</si>
  <si>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</si>
  <si>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</si>
  <si>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</si>
  <si>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</si>
  <si>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</si>
  <si>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</si>
  <si>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</si>
  <si>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</si>
  <si>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</si>
  <si>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</si>
  <si>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</si>
  <si>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</si>
  <si>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</si>
  <si>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</si>
  <si>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</si>
  <si>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</si>
  <si>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</si>
  <si>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</si>
  <si>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</si>
  <si>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</si>
  <si>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</si>
  <si>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</si>
  <si>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</si>
  <si>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</si>
  <si>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</si>
  <si>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</si>
  <si>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</si>
  <si>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</si>
  <si>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</si>
  <si>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</si>
  <si>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</si>
  <si>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</si>
  <si>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</si>
  <si>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</si>
  <si>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</si>
  <si>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</si>
  <si>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</si>
  <si>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</si>
  <si>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</si>
  <si>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</si>
  <si>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</si>
  <si>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</si>
  <si>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</si>
  <si>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</si>
  <si>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</si>
  <si>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</si>
  <si>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</si>
  <si>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</si>
  <si>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</si>
  <si>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</si>
  <si>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</si>
  <si>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</si>
  <si>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</si>
  <si>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</si>
  <si>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</si>
  <si>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</si>
  <si>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</si>
  <si>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</si>
  <si>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</si>
  <si>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</si>
  <si>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</si>
  <si>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</si>
  <si>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</si>
  <si>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</si>
  <si>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</si>
  <si>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</si>
  <si>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</si>
  <si>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</si>
  <si>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</si>
  <si>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</si>
  <si>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</si>
  <si>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</si>
  <si>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</si>
  <si>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</si>
  <si>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</si>
  <si>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</si>
  <si>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</si>
  <si>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</si>
  <si>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</si>
  <si>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</si>
  <si>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</si>
  <si>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</si>
  <si>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</si>
  <si>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</si>
  <si>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</si>
  <si>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</si>
  <si>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</si>
  <si>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</si>
  <si>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</si>
  <si>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</si>
  <si>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</si>
  <si>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</si>
  <si>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</si>
  <si>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</si>
  <si>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</si>
  <si>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</si>
  <si>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</si>
  <si>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</si>
  <si>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</si>
  <si>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</si>
  <si>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</si>
  <si>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</si>
  <si>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</si>
  <si>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</si>
  <si>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</si>
  <si>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</si>
  <si>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</si>
  <si>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</si>
  <si>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</si>
  <si>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</si>
  <si>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</si>
  <si>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</si>
  <si>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</si>
  <si>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</si>
  <si>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</si>
  <si>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</si>
  <si>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</si>
  <si>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</si>
  <si>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</si>
  <si>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</si>
  <si>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</si>
  <si>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</si>
  <si>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</si>
  <si>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</si>
  <si>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</si>
  <si>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</si>
  <si>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</si>
  <si>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</si>
  <si>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</si>
  <si>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</si>
  <si>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</si>
  <si>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</si>
  <si>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</si>
  <si>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</si>
  <si>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</si>
  <si>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</si>
  <si>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</si>
  <si>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</si>
  <si>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</si>
  <si>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</si>
  <si>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</si>
  <si>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</si>
  <si>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</si>
  <si>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</si>
  <si>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</si>
  <si>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</si>
  <si>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</si>
  <si>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</si>
  <si>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</si>
  <si>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</si>
  <si>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</si>
  <si>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</si>
  <si>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</si>
  <si>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</si>
  <si>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</si>
  <si>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</si>
  <si>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</si>
  <si>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</si>
  <si>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</si>
  <si>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</si>
  <si>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</si>
  <si>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</si>
  <si>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</si>
  <si>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</si>
  <si>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</si>
  <si>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</si>
  <si>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</si>
  <si>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</si>
  <si>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</si>
  <si>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</si>
  <si>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</si>
  <si>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</si>
  <si>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</si>
  <si>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</si>
  <si>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</si>
  <si>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</si>
  <si>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</si>
  <si>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</si>
  <si>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</si>
  <si>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</si>
  <si>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</si>
  <si>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</si>
  <si>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</si>
  <si>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</si>
  <si>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</si>
  <si>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</si>
  <si>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</si>
  <si>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</si>
  <si>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</si>
  <si>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</si>
  <si>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</si>
  <si>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</si>
  <si>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</si>
  <si>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</si>
  <si>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</si>
  <si>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</si>
  <si>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</si>
  <si>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</si>
  <si>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</si>
  <si>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</si>
  <si>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</si>
  <si>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</si>
  <si>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</si>
  <si>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</si>
  <si>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</si>
  <si>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</si>
  <si>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</si>
  <si>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</si>
  <si>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</si>
  <si>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</si>
  <si>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</si>
  <si>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</si>
  <si>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</si>
  <si>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</si>
  <si>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</si>
  <si>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</si>
  <si>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</si>
  <si>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</si>
  <si>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</si>
  <si>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</si>
  <si>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</si>
  <si>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</si>
  <si>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</si>
  <si>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</si>
  <si>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</si>
  <si>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</si>
  <si>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</si>
  <si>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</si>
  <si>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</si>
  <si>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</si>
  <si>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</si>
  <si>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</si>
  <si>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</si>
  <si>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</si>
  <si>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</si>
  <si>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</si>
  <si>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</si>
  <si>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</si>
  <si>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</si>
  <si>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</si>
  <si>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</si>
  <si>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</si>
  <si>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</si>
  <si>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</si>
  <si>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</si>
  <si>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</si>
  <si>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</si>
  <si>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</si>
  <si>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</si>
  <si>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</si>
  <si>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</si>
  <si>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</si>
  <si>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</si>
  <si>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</si>
  <si>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</si>
  <si>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</si>
  <si>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</si>
  <si>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</si>
  <si>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</si>
  <si>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</si>
  <si>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</si>
  <si>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</si>
  <si>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</si>
  <si>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</si>
  <si>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</si>
  <si>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</si>
  <si>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</si>
  <si>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</si>
  <si>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</si>
  <si>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</si>
  <si>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</si>
  <si>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</si>
  <si>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</si>
  <si>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</si>
  <si>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</si>
  <si>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</si>
  <si>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</si>
  <si>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</si>
  <si>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</si>
  <si>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</si>
  <si>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</si>
  <si>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</si>
  <si>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</si>
  <si>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</si>
  <si>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</si>
  <si>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</si>
  <si>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</si>
  <si>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</si>
  <si>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</si>
  <si>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</si>
  <si>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</si>
  <si>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</si>
  <si>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</si>
  <si>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</si>
  <si>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</si>
  <si>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</si>
  <si>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</si>
  <si>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</si>
  <si>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</si>
  <si>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</si>
  <si>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</si>
  <si>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</si>
  <si>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</si>
  <si>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</si>
  <si>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</si>
  <si>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</si>
  <si>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</si>
  <si>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</si>
  <si>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</si>
  <si>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</si>
  <si>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</si>
  <si>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</si>
  <si>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</si>
  <si>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</si>
  <si>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</si>
  <si>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</si>
  <si>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</si>
  <si>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</si>
  <si>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</si>
  <si>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</si>
  <si>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</si>
  <si>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</si>
  <si>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</si>
  <si>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</si>
  <si>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</si>
  <si>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</si>
  <si>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</si>
  <si>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</si>
  <si>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</si>
  <si>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</si>
  <si>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</si>
  <si>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</si>
  <si>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</si>
  <si>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</si>
  <si>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</si>
  <si>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</si>
  <si>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</si>
  <si>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</si>
  <si>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</si>
  <si>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</si>
  <si>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</si>
  <si>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</si>
  <si>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</si>
  <si>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</si>
  <si>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</si>
  <si>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</si>
  <si>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</si>
  <si>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</si>
  <si>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</si>
  <si>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</si>
  <si>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</si>
  <si>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</si>
  <si>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</si>
  <si>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</si>
  <si>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</si>
  <si>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</si>
  <si>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</si>
  <si>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</si>
  <si>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</si>
  <si>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</si>
  <si>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</si>
  <si>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</si>
  <si>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</si>
  <si>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</si>
  <si>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</si>
  <si>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</si>
  <si>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</si>
  <si>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</si>
  <si>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</si>
  <si>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</si>
  <si>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</si>
  <si>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</si>
  <si>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</si>
  <si>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</si>
  <si>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</si>
  <si>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</si>
  <si>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</si>
  <si>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</si>
  <si>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</si>
  <si>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</si>
  <si>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</si>
  <si>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</si>
  <si>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</si>
  <si>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</si>
  <si>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</si>
  <si>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</si>
  <si>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</si>
  <si>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</si>
  <si>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</si>
  <si>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</si>
  <si>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</si>
  <si>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</si>
  <si>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</si>
  <si>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</si>
  <si>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</si>
  <si>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</si>
  <si>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</si>
  <si>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</si>
  <si>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</si>
  <si>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</si>
  <si>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</si>
  <si>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</si>
  <si>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</si>
  <si>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</si>
  <si>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</si>
  <si>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</si>
  <si>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</si>
  <si>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</si>
  <si>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</si>
  <si>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</si>
  <si>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</si>
  <si>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</si>
  <si>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</si>
  <si>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</si>
  <si>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</si>
  <si>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</si>
  <si>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</si>
  <si>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</si>
  <si>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</si>
  <si>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</si>
  <si>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</si>
  <si>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</si>
  <si>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</si>
  <si>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</si>
  <si>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</si>
  <si>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</si>
  <si>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</si>
  <si>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</si>
  <si>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</si>
  <si>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</si>
  <si>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</si>
  <si>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</si>
  <si>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</si>
  <si>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</si>
  <si>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</si>
  <si>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</si>
  <si>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</si>
  <si>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</si>
  <si>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</si>
  <si>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</si>
  <si>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</si>
  <si>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</si>
  <si>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</si>
  <si>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</si>
  <si>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</si>
  <si>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</si>
  <si>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</si>
  <si>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</si>
  <si>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</si>
  <si>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</si>
  <si>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</si>
  <si>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</si>
  <si>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</si>
  <si>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</si>
  <si>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</si>
  <si>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</si>
  <si>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</si>
  <si>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</si>
  <si>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</si>
  <si>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</si>
  <si>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</si>
  <si>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</si>
  <si>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</si>
  <si>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</si>
  <si>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</si>
  <si>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</si>
  <si>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</si>
  <si>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</si>
  <si>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</si>
  <si>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</si>
  <si>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</si>
  <si>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</si>
  <si>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</si>
  <si>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</si>
  <si>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</si>
  <si>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</si>
  <si>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</si>
  <si>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</si>
  <si>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</si>
  <si>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</si>
  <si>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</si>
  <si>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</si>
  <si>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</si>
  <si>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</si>
  <si>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</si>
  <si>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</si>
  <si>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</si>
  <si>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</si>
  <si>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</si>
  <si>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</si>
  <si>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</si>
  <si>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</si>
  <si>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</si>
  <si>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</si>
  <si>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</si>
  <si>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</si>
  <si>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</si>
  <si>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</si>
  <si>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</si>
  <si>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</si>
  <si>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</si>
  <si>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</si>
  <si>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</si>
  <si>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</si>
  <si>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</si>
  <si>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</si>
  <si>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</si>
  <si>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</si>
  <si>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</si>
  <si>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</si>
  <si>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</si>
  <si>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</si>
  <si>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</si>
  <si>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</si>
  <si>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</si>
  <si>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</si>
  <si>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</si>
  <si>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</si>
  <si>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</si>
  <si>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</si>
  <si>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</si>
  <si>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</si>
  <si>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</si>
  <si>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</si>
  <si>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</si>
  <si>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</si>
  <si>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</si>
  <si>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</si>
  <si>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</si>
  <si>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</si>
  <si>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</si>
  <si>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</si>
  <si>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</si>
  <si>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</si>
  <si>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</si>
  <si>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</si>
  <si>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</si>
  <si>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</si>
  <si>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</si>
  <si>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</si>
  <si>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</si>
  <si>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</si>
  <si>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</si>
  <si>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</si>
  <si>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</si>
  <si>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</si>
  <si>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</si>
  <si>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</si>
  <si>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</si>
  <si>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</si>
  <si>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</si>
  <si>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</si>
  <si>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</si>
  <si>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</si>
  <si>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</si>
  <si>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</si>
  <si>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</si>
  <si>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</si>
  <si>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</si>
  <si>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</si>
  <si>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</si>
  <si>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</si>
  <si>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</si>
  <si>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</si>
  <si>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</si>
  <si>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</si>
  <si>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</si>
  <si>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</si>
  <si>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</si>
  <si>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</si>
  <si>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</si>
  <si>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</si>
  <si>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</si>
  <si>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</si>
  <si>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</si>
  <si>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</si>
  <si>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</si>
  <si>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</si>
  <si>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</si>
  <si>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</si>
  <si>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</si>
  <si>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</si>
  <si>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</si>
  <si>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</si>
  <si>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</si>
  <si>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</si>
  <si>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</si>
  <si>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</si>
  <si>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</si>
  <si>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</si>
  <si>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</si>
  <si>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</si>
  <si>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</si>
  <si>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</si>
  <si>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</si>
  <si>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</si>
  <si>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</si>
  <si>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</si>
  <si>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</si>
  <si>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</si>
  <si>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</si>
  <si>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</si>
  <si>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</si>
  <si>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</si>
  <si>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</si>
  <si>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</si>
  <si>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</si>
  <si>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</si>
  <si>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</si>
  <si>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</si>
  <si>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</si>
  <si>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</si>
  <si>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</si>
  <si>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</si>
  <si>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</si>
  <si>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</si>
  <si>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</si>
  <si>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</si>
  <si>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</si>
  <si>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</si>
  <si>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</si>
  <si>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</si>
  <si>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</si>
  <si>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</si>
  <si>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</si>
  <si>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</si>
  <si>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</si>
  <si>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</si>
  <si>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</si>
  <si>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</si>
  <si>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</si>
  <si>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</si>
  <si>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</si>
  <si>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</si>
  <si>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</si>
  <si>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</si>
  <si>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</si>
  <si>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</si>
  <si>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</si>
  <si>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</si>
  <si>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</si>
  <si>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</si>
  <si>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</si>
  <si>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</si>
  <si>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</si>
  <si>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</si>
  <si>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</si>
  <si>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</si>
  <si>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</si>
  <si>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</si>
  <si>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</si>
  <si>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</si>
  <si>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</si>
  <si>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</si>
  <si>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</si>
  <si>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</si>
  <si>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</si>
  <si>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</si>
  <si>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</si>
  <si>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</si>
  <si>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</si>
  <si>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</si>
  <si>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</si>
  <si>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</si>
  <si>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</si>
  <si>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</si>
  <si>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</si>
  <si>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</si>
  <si>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</si>
  <si>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</si>
  <si>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</si>
  <si>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</si>
  <si>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</si>
  <si>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</si>
  <si>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</si>
  <si>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</si>
  <si>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</si>
  <si>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</si>
  <si>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</si>
  <si>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</si>
  <si>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</si>
  <si>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</si>
  <si>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</si>
  <si>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</si>
  <si>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</si>
  <si>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</si>
  <si>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</si>
  <si>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</si>
  <si>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</si>
  <si>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</si>
  <si>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</si>
  <si>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</si>
  <si>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</si>
  <si>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</si>
  <si>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</si>
  <si>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</si>
  <si>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</si>
  <si>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</si>
  <si>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</si>
  <si>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</si>
  <si>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</si>
  <si>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</si>
  <si>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</si>
  <si>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</si>
  <si>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</si>
  <si>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</si>
  <si>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</si>
  <si>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</si>
  <si>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</si>
  <si>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</si>
  <si>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</si>
  <si>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</si>
  <si>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</si>
  <si>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</si>
  <si>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</si>
  <si>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</si>
  <si>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</si>
  <si>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</si>
  <si>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</si>
  <si>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</si>
  <si>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</si>
  <si>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</si>
  <si>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</si>
  <si>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</si>
  <si>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</si>
  <si>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</si>
  <si>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</si>
  <si>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</si>
  <si>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</si>
  <si>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</si>
  <si>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</si>
  <si>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</si>
  <si>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</si>
  <si>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</si>
  <si>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</si>
  <si>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</si>
  <si>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</si>
  <si>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</si>
  <si>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</si>
  <si>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</si>
  <si>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</si>
  <si>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</si>
  <si>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</si>
  <si>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</si>
  <si>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</si>
  <si>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</si>
  <si>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</si>
  <si>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</si>
  <si>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</si>
  <si>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</si>
  <si>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</si>
  <si>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</si>
  <si>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</si>
  <si>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</si>
  <si>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</si>
  <si>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</si>
  <si>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</si>
  <si>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</si>
  <si>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</si>
  <si>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</si>
  <si>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</si>
  <si>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</si>
  <si>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</si>
  <si>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</si>
  <si>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</si>
  <si>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</si>
  <si>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</si>
  <si>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</si>
  <si>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</si>
  <si>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</si>
  <si>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</si>
  <si>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</si>
  <si>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</si>
  <si>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</si>
  <si>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</si>
  <si>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</si>
  <si>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</si>
  <si>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</si>
  <si>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</si>
  <si>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</si>
  <si>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</si>
  <si>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</si>
  <si>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</si>
  <si>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</si>
  <si>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</si>
  <si>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</si>
  <si>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</si>
  <si>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</si>
  <si>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</si>
  <si>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</si>
  <si>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</si>
  <si>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</si>
  <si>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</si>
  <si>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</si>
  <si>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</si>
  <si>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</si>
  <si>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</si>
  <si>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</si>
  <si>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</si>
  <si>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</si>
  <si>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</si>
  <si>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</si>
  <si>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</si>
  <si>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</si>
  <si>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</si>
  <si>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</si>
  <si>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</si>
  <si>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</si>
  <si>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</si>
  <si>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</si>
  <si>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</si>
  <si>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</si>
  <si>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</si>
  <si>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</si>
  <si>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</si>
  <si>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</si>
  <si>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</si>
  <si>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</si>
  <si>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</si>
  <si>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</si>
  <si>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</si>
  <si>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</si>
  <si>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</si>
  <si>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</si>
  <si>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</si>
  <si>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</si>
  <si>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</si>
  <si>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</si>
  <si>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</si>
  <si>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</si>
  <si>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</si>
  <si>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</si>
  <si>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</si>
  <si>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</si>
  <si>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</si>
  <si>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</si>
  <si>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</si>
  <si>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</si>
  <si>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</si>
  <si>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</si>
  <si>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</si>
  <si>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</si>
  <si>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</si>
  <si>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</si>
  <si>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</si>
  <si>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</si>
  <si>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</si>
  <si>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</si>
  <si>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</si>
  <si>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</si>
  <si>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</si>
  <si>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</si>
  <si>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</si>
  <si>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</si>
  <si>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</si>
  <si>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</si>
  <si>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</si>
  <si>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</si>
  <si>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</si>
  <si>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</si>
  <si>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</si>
  <si>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</si>
  <si>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</si>
  <si>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</si>
  <si>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</si>
  <si>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</si>
  <si>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</si>
  <si>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</si>
  <si>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</si>
  <si>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</si>
  <si>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</si>
  <si>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</si>
  <si>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</si>
  <si>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</si>
  <si>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</si>
  <si>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</si>
  <si>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</si>
  <si>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</si>
  <si>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</si>
  <si>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</si>
  <si>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</si>
  <si>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</si>
  <si>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</si>
  <si>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</si>
  <si>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</si>
  <si>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</si>
  <si>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</si>
  <si>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</si>
  <si>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</si>
  <si>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</si>
  <si>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</si>
  <si>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</si>
  <si>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</si>
  <si>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</si>
  <si>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</si>
  <si>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</si>
  <si>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</si>
  <si>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</si>
  <si>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</si>
  <si>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</si>
  <si>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</si>
  <si>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</si>
  <si>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</si>
  <si>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</si>
  <si>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</si>
  <si>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</si>
  <si>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</si>
  <si>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</si>
  <si>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</si>
  <si>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</si>
  <si>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</si>
  <si>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</si>
  <si>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</si>
  <si>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</si>
  <si>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</si>
  <si>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</si>
  <si>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</si>
  <si>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</si>
  <si>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</si>
  <si>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</si>
  <si>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</si>
  <si>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</si>
  <si>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</si>
  <si>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</si>
  <si>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</si>
  <si>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</si>
  <si>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</si>
  <si>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</si>
  <si>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</si>
  <si>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</si>
  <si>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</si>
  <si>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</si>
  <si>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</si>
  <si>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</si>
  <si>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</si>
  <si>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</si>
  <si>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</si>
  <si>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</si>
  <si>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</si>
  <si>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</si>
  <si>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</si>
  <si>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</si>
  <si>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</si>
  <si>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</si>
  <si>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</si>
  <si>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</si>
  <si>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</si>
  <si>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</si>
  <si>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</si>
  <si>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</si>
  <si>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</si>
  <si>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</si>
  <si>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</si>
  <si>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</si>
  <si>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</si>
  <si>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</si>
  <si>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</si>
  <si>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</si>
  <si>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</si>
  <si>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</si>
  <si>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</si>
  <si>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</si>
  <si>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</si>
  <si>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</si>
  <si>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</si>
  <si>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</si>
  <si>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</si>
  <si>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</si>
  <si>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</si>
  <si>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</si>
  <si>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</si>
  <si>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</si>
  <si>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</si>
  <si>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</si>
  <si>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</si>
  <si>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</si>
  <si>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</si>
  <si>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</si>
  <si>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</si>
  <si>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</si>
  <si>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</si>
  <si>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</si>
  <si>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</si>
  <si>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</si>
  <si>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</si>
  <si>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</si>
  <si>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</si>
  <si>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</si>
  <si>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</si>
  <si>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</si>
  <si>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</si>
  <si>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</si>
  <si>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</si>
  <si>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</si>
  <si>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</si>
  <si>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</si>
  <si>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</si>
  <si>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</si>
  <si>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</si>
  <si>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</si>
  <si>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</si>
  <si>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</si>
  <si>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</si>
  <si>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</si>
  <si>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</si>
  <si>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</si>
  <si>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</si>
  <si>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</si>
  <si>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</si>
  <si>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</si>
  <si>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</si>
  <si>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</si>
  <si>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</si>
  <si>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</si>
  <si>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</si>
  <si>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</si>
  <si>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</si>
  <si>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</si>
  <si>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</si>
  <si>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</si>
  <si>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</si>
  <si>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</si>
  <si>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</si>
  <si>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</si>
  <si>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</si>
  <si>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</si>
  <si>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</si>
  <si>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</si>
  <si>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</si>
  <si>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</si>
  <si>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</si>
  <si>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</si>
  <si>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</si>
  <si>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</si>
  <si>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</si>
  <si>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</si>
  <si>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</si>
  <si>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</si>
  <si>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</si>
  <si>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</si>
  <si>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</si>
  <si>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</si>
  <si>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</si>
  <si>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</si>
  <si>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</si>
  <si>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</si>
  <si>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</si>
  <si>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</si>
  <si>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</si>
  <si>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</si>
  <si>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</si>
  <si>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</si>
  <si>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</si>
  <si>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</si>
  <si>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</si>
  <si>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</si>
  <si>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</si>
  <si>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</si>
  <si>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</si>
  <si>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</si>
  <si>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</si>
  <si>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</si>
  <si>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</si>
  <si>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</si>
  <si>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</si>
  <si>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</si>
  <si>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</si>
  <si>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</si>
  <si>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</si>
  <si>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</si>
  <si>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</si>
  <si>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</si>
  <si>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</si>
  <si>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</si>
  <si>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</si>
  <si>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</si>
  <si>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</si>
  <si>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</si>
  <si>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</si>
  <si>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</si>
  <si>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</si>
  <si>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</si>
  <si>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</si>
  <si>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</si>
  <si>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</si>
  <si>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</si>
  <si>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</si>
  <si>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</si>
  <si>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</si>
  <si>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</si>
  <si>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</si>
  <si>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</si>
  <si>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</si>
  <si>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</si>
  <si>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</si>
  <si>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</si>
  <si>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</si>
  <si>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</si>
  <si>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</si>
  <si>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</si>
  <si>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</si>
  <si>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</si>
  <si>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</si>
  <si>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</si>
  <si>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</si>
  <si>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</si>
  <si>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</si>
  <si>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</si>
  <si>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</si>
  <si>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</si>
  <si>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</si>
  <si>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</si>
  <si>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</si>
  <si>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</si>
  <si>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</si>
  <si>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</si>
  <si>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</si>
  <si>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</si>
  <si>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</si>
  <si>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</si>
  <si>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</si>
  <si>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</si>
  <si>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</si>
  <si>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</si>
  <si>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</si>
  <si>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</si>
  <si>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</si>
  <si>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</si>
  <si>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</si>
  <si>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</si>
  <si>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</si>
  <si>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</si>
  <si>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</si>
  <si>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</si>
  <si>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</si>
  <si>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</si>
  <si>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</si>
  <si>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</si>
  <si>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</si>
  <si>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</si>
  <si>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</si>
  <si>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</si>
  <si>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</si>
  <si>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</si>
  <si>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</si>
  <si>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</si>
  <si>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</si>
  <si>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</si>
  <si>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</si>
  <si>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</si>
  <si>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</si>
  <si>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</si>
  <si>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</si>
  <si>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</si>
  <si>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</si>
  <si>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</si>
  <si>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</si>
  <si>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</si>
  <si>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</si>
  <si>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</si>
  <si>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</si>
  <si>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</si>
  <si>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</si>
  <si>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</si>
  <si>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</si>
  <si>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</si>
  <si>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</si>
  <si>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</si>
  <si>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</si>
  <si>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</si>
  <si>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</si>
  <si>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</si>
  <si>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</si>
  <si>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</si>
  <si>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</si>
  <si>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</si>
  <si>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</si>
  <si>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</si>
  <si>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</si>
  <si>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</si>
  <si>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</si>
  <si>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</si>
  <si>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</si>
  <si>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</si>
  <si>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</si>
  <si>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</si>
  <si>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</si>
  <si>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</si>
  <si>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</si>
  <si>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</si>
  <si>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</si>
  <si>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</si>
  <si>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</si>
  <si>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</si>
  <si>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</si>
  <si>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</si>
  <si>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</si>
  <si>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</si>
  <si>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</si>
  <si>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</si>
  <si>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</si>
  <si>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</si>
  <si>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</si>
  <si>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</si>
  <si>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</si>
  <si>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</si>
  <si>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</si>
  <si>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</si>
  <si>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</si>
  <si>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</si>
  <si>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</si>
  <si>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</si>
  <si>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</si>
  <si>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</si>
  <si>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</si>
  <si>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</si>
  <si>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</si>
  <si>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</si>
  <si>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</si>
  <si>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</si>
  <si>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</si>
  <si>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</si>
  <si>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</si>
  <si>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</si>
  <si>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</si>
  <si>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</si>
  <si>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</si>
  <si>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</si>
  <si>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</si>
  <si>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</si>
  <si>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</si>
  <si>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</si>
  <si>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</si>
  <si>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</si>
  <si>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</si>
  <si>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</si>
  <si>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</si>
  <si>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</si>
  <si>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</si>
  <si>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</si>
  <si>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</si>
  <si>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</si>
  <si>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</si>
  <si>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</si>
  <si>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</si>
  <si>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</si>
  <si>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</si>
  <si>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</si>
  <si>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</si>
  <si>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</si>
  <si>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</si>
  <si>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</si>
  <si>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</si>
  <si>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</si>
  <si>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</si>
  <si>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</si>
  <si>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</si>
  <si>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</si>
  <si>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</si>
  <si>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</si>
  <si>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</si>
  <si>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</si>
  <si>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</si>
  <si>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</si>
  <si>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</si>
  <si>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</si>
  <si>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</si>
  <si>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</si>
  <si>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</si>
  <si>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</si>
  <si>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</si>
  <si>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</si>
  <si>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</si>
  <si>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</si>
  <si>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</si>
  <si>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</si>
  <si>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</si>
  <si>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</si>
  <si>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</si>
  <si>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</si>
  <si>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</si>
  <si>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</si>
  <si>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</si>
  <si>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</si>
  <si>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</si>
  <si>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</si>
  <si>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</si>
  <si>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</si>
  <si>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</si>
  <si>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</si>
  <si>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</si>
  <si>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</si>
  <si>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</si>
  <si>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</si>
  <si>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</si>
  <si>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</si>
  <si>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</si>
  <si>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</si>
  <si>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</si>
  <si>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</si>
  <si>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</si>
  <si>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</si>
  <si>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</si>
  <si>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</si>
  <si>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</si>
  <si>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</si>
  <si>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</si>
  <si>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</si>
  <si>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</si>
  <si>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</si>
  <si>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</si>
  <si>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</si>
  <si>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</si>
  <si>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</si>
  <si>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</si>
  <si>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</si>
  <si>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</si>
  <si>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</si>
  <si>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</si>
  <si>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</si>
  <si>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</si>
  <si>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</si>
  <si>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</si>
  <si>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</si>
  <si>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</si>
  <si>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</si>
  <si>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</si>
  <si>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</si>
  <si>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</si>
  <si>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</si>
  <si>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</si>
  <si>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</si>
  <si>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</si>
  <si>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</si>
  <si>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</si>
  <si>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</si>
  <si>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</si>
  <si>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</si>
  <si>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</si>
  <si>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</si>
  <si>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</si>
  <si>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</si>
  <si>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</si>
  <si>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</si>
  <si>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</si>
  <si>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</si>
  <si>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</si>
  <si>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</si>
  <si>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</si>
  <si>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</si>
  <si>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</si>
  <si>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</si>
  <si>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</si>
  <si>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</si>
  <si>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</si>
  <si>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</si>
  <si>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</si>
  <si>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</si>
  <si>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</si>
  <si>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</si>
  <si>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</si>
  <si>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</si>
  <si>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</si>
  <si>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</si>
  <si>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</si>
  <si>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</si>
  <si>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</si>
  <si>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</si>
  <si>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</si>
  <si>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</si>
  <si>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</si>
  <si>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</si>
  <si>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</si>
  <si>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</si>
  <si>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</si>
  <si>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</si>
  <si>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</si>
  <si>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</si>
  <si>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</si>
  <si>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</si>
  <si>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</si>
  <si>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</si>
  <si>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</si>
  <si>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</si>
  <si>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</si>
  <si>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</si>
  <si>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</si>
  <si>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</si>
  <si>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</si>
  <si>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</si>
  <si>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</si>
  <si>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</si>
  <si>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</si>
  <si>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</si>
  <si>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</si>
  <si>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</si>
  <si>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</si>
  <si>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</si>
  <si>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</si>
  <si>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</si>
  <si>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</si>
  <si>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</si>
  <si>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</si>
  <si>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</si>
  <si>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</si>
  <si>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</si>
  <si>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</si>
  <si>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</si>
  <si>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</si>
  <si>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</si>
  <si>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</si>
  <si>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</si>
  <si>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</si>
  <si>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</si>
  <si>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</si>
  <si>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</si>
  <si>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</si>
  <si>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</si>
  <si>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</si>
  <si>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</si>
  <si>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</si>
  <si>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</si>
  <si>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</si>
  <si>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</si>
  <si>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</si>
  <si>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</si>
  <si>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</si>
  <si>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</si>
  <si>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</si>
  <si>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</si>
  <si>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</si>
  <si>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</si>
  <si>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</si>
  <si>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</si>
  <si>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</si>
  <si>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</si>
  <si>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</si>
  <si>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</si>
  <si>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</si>
  <si>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</si>
  <si>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</si>
  <si>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</si>
  <si>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</si>
  <si>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</si>
  <si>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</si>
  <si>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</si>
  <si>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</si>
  <si>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</si>
  <si>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</si>
  <si>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</si>
  <si>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</si>
  <si>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</si>
  <si>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</si>
  <si>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</si>
  <si>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</si>
  <si>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</si>
  <si>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</si>
  <si>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</si>
  <si>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</si>
  <si>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</si>
  <si>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</si>
  <si>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</si>
  <si>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</si>
  <si>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</si>
  <si>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</si>
  <si>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</si>
  <si>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</si>
  <si>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</si>
  <si>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</si>
  <si>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</si>
  <si>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</si>
  <si>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</si>
  <si>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</si>
  <si>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</si>
  <si>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</si>
  <si>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</si>
  <si>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</si>
  <si>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</si>
  <si>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</si>
  <si>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</si>
  <si>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</si>
  <si>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</si>
  <si>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</si>
  <si>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</si>
  <si>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</si>
  <si>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</si>
  <si>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</si>
  <si>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</si>
  <si>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</si>
  <si>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</si>
  <si>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</si>
  <si>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</si>
  <si>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</si>
  <si>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</si>
  <si>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</si>
  <si>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</si>
  <si>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</si>
  <si>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</si>
  <si>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</si>
  <si>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</si>
  <si>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</si>
  <si>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</si>
  <si>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</si>
  <si>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</si>
  <si>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</si>
  <si>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</si>
  <si>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</si>
  <si>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</si>
  <si>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</si>
  <si>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</si>
  <si>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</si>
  <si>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</si>
  <si>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</si>
  <si>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</si>
  <si>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</si>
  <si>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</si>
  <si>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</si>
  <si>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</si>
  <si>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</si>
  <si>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</si>
  <si>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</si>
  <si>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</si>
  <si>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</si>
  <si>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</si>
  <si>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</si>
  <si>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</si>
  <si>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</si>
  <si>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</si>
  <si>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</si>
  <si>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</si>
  <si>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</si>
  <si>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</si>
  <si>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</si>
  <si>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</si>
  <si>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</si>
  <si>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</si>
  <si>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</si>
  <si>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</si>
  <si>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</si>
  <si>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</si>
  <si>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</si>
  <si>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</si>
  <si>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</si>
  <si>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</si>
  <si>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</si>
  <si>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</si>
  <si>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</si>
  <si>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</si>
  <si>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</si>
  <si>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</si>
  <si>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</si>
  <si>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</si>
  <si>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</si>
  <si>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</si>
  <si>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</si>
  <si>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</si>
  <si>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</si>
  <si>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</si>
  <si>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</si>
  <si>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</si>
  <si>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</si>
  <si>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</si>
  <si>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</si>
  <si>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</si>
  <si>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</si>
  <si>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</si>
  <si>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</si>
  <si>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</si>
  <si>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</si>
  <si>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</si>
  <si>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</si>
  <si>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</si>
  <si>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</si>
  <si>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</si>
  <si>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</si>
  <si>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</si>
  <si>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</si>
  <si>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</si>
  <si>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</si>
  <si>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</si>
  <si>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</si>
  <si>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</si>
  <si>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</si>
  <si>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</si>
  <si>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</si>
  <si>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</si>
  <si>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</si>
  <si>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</si>
  <si>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</si>
  <si>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</si>
  <si>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</si>
  <si>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</si>
  <si>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</si>
  <si>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</si>
  <si>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</si>
  <si>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</si>
  <si>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</si>
  <si>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</si>
  <si>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</si>
  <si>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</si>
  <si>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</si>
  <si>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</si>
  <si>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</si>
  <si>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</si>
  <si>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</si>
  <si>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</si>
  <si>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</si>
  <si>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</si>
  <si>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</si>
  <si>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</si>
  <si>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</si>
  <si>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</si>
  <si>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</si>
  <si>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</si>
  <si>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</si>
  <si>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</si>
  <si>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</si>
  <si>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</si>
  <si>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</si>
  <si>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</si>
  <si>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</si>
  <si>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</si>
  <si>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</si>
  <si>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</si>
  <si>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</si>
  <si>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</si>
  <si>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</si>
  <si>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</si>
  <si>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</si>
  <si>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</si>
  <si>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</si>
  <si>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</si>
  <si>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</si>
  <si>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</si>
  <si>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</si>
  <si>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</si>
  <si>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</si>
  <si>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</si>
  <si>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</si>
  <si>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</si>
  <si>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</si>
  <si>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</si>
  <si>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</si>
  <si>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</si>
  <si>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</si>
  <si>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</si>
  <si>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</si>
  <si>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</si>
  <si>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</si>
  <si>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</si>
  <si>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</si>
  <si>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</si>
  <si>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</si>
  <si>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</si>
  <si>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</si>
  <si>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</si>
  <si>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</si>
  <si>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</si>
  <si>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</si>
  <si>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</si>
  <si>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</si>
  <si>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</si>
  <si>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</si>
  <si>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</si>
  <si>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</si>
  <si>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</si>
  <si>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</si>
  <si>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</si>
  <si>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</si>
  <si>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</si>
  <si>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</si>
  <si>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</si>
  <si>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</si>
  <si>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</si>
  <si>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</si>
  <si>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</si>
  <si>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</si>
  <si>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</si>
  <si>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</si>
  <si>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</si>
  <si>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</si>
  <si>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</si>
  <si>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</si>
  <si>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</si>
  <si>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</si>
  <si>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</si>
  <si>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</si>
  <si>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</si>
  <si>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</si>
  <si>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</si>
  <si>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</si>
  <si>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</si>
  <si>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</si>
  <si>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</si>
  <si>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</si>
  <si>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</si>
  <si>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</si>
  <si>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</si>
  <si>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</si>
  <si>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</si>
  <si>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</si>
  <si>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</si>
  <si>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</si>
  <si>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</si>
  <si>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</si>
  <si>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</si>
  <si>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</si>
  <si>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</si>
  <si>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</si>
  <si>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</si>
  <si>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</si>
  <si>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</si>
  <si>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</si>
  <si>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</si>
  <si>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</si>
  <si>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</si>
  <si>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</si>
  <si>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</si>
  <si>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</si>
  <si>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</si>
  <si>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</si>
  <si>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</si>
  <si>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</si>
  <si>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</si>
  <si>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</si>
  <si>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</si>
  <si>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</si>
  <si>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</si>
  <si>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</si>
  <si>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</si>
  <si>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</si>
  <si>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</si>
  <si>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</si>
  <si>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</si>
  <si>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</si>
  <si>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</si>
  <si>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</si>
  <si>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</si>
  <si>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</si>
  <si>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</si>
  <si>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</si>
  <si>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</si>
  <si>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</si>
  <si>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</si>
  <si>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</si>
  <si>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</si>
  <si>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</si>
  <si>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</si>
  <si>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</si>
  <si>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</si>
  <si>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</si>
  <si>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</si>
  <si>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</si>
  <si>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</si>
  <si>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</si>
  <si>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</si>
  <si>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</si>
  <si>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</si>
  <si>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</si>
  <si>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</si>
  <si>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</si>
  <si>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</si>
  <si>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</si>
  <si>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</si>
  <si>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</si>
  <si>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</si>
  <si>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</si>
  <si>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</si>
  <si>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</si>
  <si>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</si>
  <si>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</si>
  <si>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</si>
  <si>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</si>
  <si>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</si>
  <si>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</si>
  <si>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</si>
  <si>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</si>
  <si>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</si>
  <si>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</si>
  <si>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</si>
  <si>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</si>
  <si>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</si>
  <si>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</si>
  <si>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</si>
  <si>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</si>
  <si>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</si>
  <si>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</si>
  <si>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</si>
  <si>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</si>
  <si>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</si>
  <si>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</si>
  <si>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</si>
  <si>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</si>
  <si>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</si>
  <si>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</si>
  <si>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</si>
  <si>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</si>
  <si>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</si>
  <si>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</si>
  <si>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</si>
  <si>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</si>
  <si>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</si>
  <si>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</si>
  <si>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</si>
  <si>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</si>
  <si>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</si>
  <si>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</si>
  <si>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</si>
  <si>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</si>
  <si>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</si>
  <si>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</si>
  <si>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</si>
  <si>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</si>
  <si>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</si>
  <si>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</si>
  <si>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</si>
  <si>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</si>
  <si>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</si>
  <si>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</si>
  <si>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</si>
  <si>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</si>
  <si>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</si>
  <si>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</si>
  <si>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</si>
  <si>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</si>
  <si>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</si>
  <si>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</si>
  <si>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</si>
  <si>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</si>
  <si>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</si>
  <si>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</si>
  <si>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</si>
  <si>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</si>
  <si>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</si>
  <si>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</si>
  <si>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</si>
  <si>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</si>
  <si>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</si>
  <si>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</si>
  <si>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</si>
  <si>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</si>
  <si>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</si>
  <si>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</si>
  <si>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</si>
  <si>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</si>
  <si>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</si>
  <si>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</si>
  <si>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</si>
  <si>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</si>
  <si>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</si>
  <si>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</si>
  <si>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</si>
  <si>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</si>
  <si>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</si>
  <si>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</si>
  <si>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</si>
  <si>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</si>
  <si>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</si>
  <si>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</si>
  <si>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</si>
  <si>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</si>
  <si>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</si>
  <si>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</si>
  <si>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</si>
  <si>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</si>
  <si>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</si>
  <si>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</si>
  <si>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</si>
  <si>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</si>
  <si>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</si>
  <si>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</si>
  <si>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</si>
  <si>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</si>
  <si>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</si>
  <si>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</si>
  <si>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</si>
  <si>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</si>
  <si>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</si>
  <si>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</si>
  <si>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</si>
  <si>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</si>
  <si>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</si>
  <si>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</si>
  <si>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</si>
  <si>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</si>
  <si>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</si>
  <si>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</si>
  <si>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</si>
  <si>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</si>
  <si>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</si>
  <si>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</si>
  <si>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</si>
  <si>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</si>
  <si>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</si>
  <si>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</si>
  <si>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</si>
  <si>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</si>
  <si>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</si>
  <si>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</si>
  <si>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</si>
  <si>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</si>
  <si>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</si>
  <si>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</si>
  <si>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</si>
  <si>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</si>
  <si>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</si>
  <si>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</si>
  <si>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</si>
  <si>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</si>
  <si>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</si>
  <si>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</si>
  <si>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</si>
  <si>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</si>
  <si>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</si>
  <si>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</si>
  <si>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</si>
  <si>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</si>
  <si>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</si>
  <si>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</si>
  <si>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</si>
  <si>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</si>
  <si>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</si>
  <si>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</si>
  <si>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</si>
  <si>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</si>
  <si>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</si>
  <si>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</si>
  <si>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</si>
  <si>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</si>
  <si>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</si>
  <si>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</si>
  <si>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</si>
  <si>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</si>
  <si>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</si>
  <si>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</si>
  <si>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</si>
  <si>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</si>
  <si>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</si>
  <si>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</si>
  <si>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</si>
  <si>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</si>
  <si>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</si>
  <si>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</si>
  <si>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</si>
  <si>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</si>
  <si>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</si>
  <si>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</si>
  <si>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</si>
  <si>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</si>
  <si>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</si>
  <si>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</si>
  <si>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</si>
  <si>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</si>
  <si>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</si>
  <si>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</si>
  <si>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</si>
  <si>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</si>
  <si>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</si>
  <si>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</si>
  <si>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</si>
  <si>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</si>
  <si>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</si>
  <si>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</si>
  <si>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</si>
  <si>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</si>
  <si>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</si>
  <si>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</si>
  <si>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</si>
  <si>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</si>
  <si>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</si>
  <si>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</si>
  <si>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</si>
  <si>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</si>
  <si>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</si>
  <si>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</si>
  <si>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</si>
  <si>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</si>
  <si>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</si>
  <si>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</si>
  <si>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</si>
  <si>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</si>
  <si>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</si>
  <si>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</si>
  <si>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</si>
  <si>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</si>
  <si>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</si>
  <si>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</si>
  <si>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</si>
  <si>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</si>
  <si>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</si>
  <si>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</si>
  <si>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</si>
  <si>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</si>
  <si>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</si>
  <si>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</si>
  <si>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</si>
  <si>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</si>
  <si>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</si>
  <si>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</si>
  <si>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</si>
  <si>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</si>
  <si>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</si>
  <si>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</si>
  <si>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</si>
  <si>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</si>
  <si>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</si>
  <si>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</si>
  <si>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</si>
  <si>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</si>
  <si>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</si>
  <si>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</si>
  <si>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</si>
  <si>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</si>
  <si>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</si>
  <si>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</si>
  <si>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</si>
  <si>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</si>
  <si>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</si>
  <si>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</si>
  <si>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</si>
  <si>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</si>
  <si>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</si>
  <si>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</si>
  <si>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</si>
  <si>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</si>
  <si>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</si>
  <si>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</si>
  <si>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</si>
  <si>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</si>
  <si>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</si>
  <si>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</si>
  <si>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</si>
  <si>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</si>
  <si>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</si>
  <si>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</si>
  <si>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</si>
  <si>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</si>
  <si>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</si>
  <si>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</si>
  <si>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</si>
  <si>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</si>
  <si>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</si>
  <si>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</si>
  <si>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</si>
  <si>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</si>
  <si>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</si>
  <si>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</si>
  <si>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</si>
  <si>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</si>
  <si>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</si>
  <si>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</si>
  <si>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</si>
  <si>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</si>
  <si>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</si>
  <si>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</si>
  <si>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</si>
  <si>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</si>
  <si>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</si>
  <si>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</si>
  <si>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</si>
  <si>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</si>
  <si>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</si>
  <si>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</si>
  <si>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</si>
  <si>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</si>
  <si>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</si>
  <si>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</si>
  <si>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</si>
  <si>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</si>
  <si>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</si>
  <si>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</si>
  <si>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</si>
  <si>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</si>
  <si>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</si>
  <si>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</si>
  <si>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</si>
  <si>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</si>
  <si>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</si>
  <si>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</si>
  <si>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</si>
  <si>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</si>
  <si>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</si>
  <si>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</si>
  <si>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</si>
  <si>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</si>
  <si>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</si>
  <si>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</si>
  <si>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</si>
  <si>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</si>
  <si>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</si>
  <si>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</si>
  <si>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</si>
  <si>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</si>
  <si>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</si>
  <si>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</si>
  <si>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</si>
  <si>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</si>
  <si>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</si>
  <si>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</si>
  <si>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</si>
  <si>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</si>
  <si>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</si>
  <si>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</si>
  <si>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</si>
  <si>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</si>
  <si>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</si>
  <si>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</si>
  <si>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</si>
  <si>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</si>
  <si>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</si>
  <si>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</si>
  <si>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</si>
  <si>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</si>
  <si>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</si>
  <si>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</si>
  <si>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</si>
  <si>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</si>
  <si>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</si>
  <si>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</si>
  <si>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</si>
  <si>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</si>
  <si>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</si>
  <si>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</si>
  <si>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</si>
  <si>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</si>
  <si>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</si>
  <si>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</si>
  <si>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</si>
  <si>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</si>
  <si>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</si>
  <si>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</si>
  <si>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</si>
  <si>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</si>
  <si>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</si>
  <si>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</si>
  <si>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</si>
  <si>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</si>
  <si>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</si>
  <si>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</si>
  <si>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</si>
  <si>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</si>
  <si>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</si>
  <si>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</si>
  <si>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</si>
  <si>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</si>
  <si>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</si>
  <si>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</si>
  <si>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</si>
  <si>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</si>
  <si>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</si>
  <si>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</si>
  <si>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</si>
  <si>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</si>
  <si>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</si>
  <si>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</si>
  <si>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</si>
  <si>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</si>
  <si>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</si>
  <si>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</si>
  <si>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</si>
  <si>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</si>
  <si>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</si>
  <si>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</si>
  <si>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</si>
  <si>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</si>
  <si>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</si>
  <si>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</si>
  <si>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</si>
  <si>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</si>
  <si>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</si>
  <si>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</si>
  <si>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</si>
  <si>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</si>
  <si>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</si>
  <si>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</si>
  <si>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</si>
  <si>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</si>
  <si>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</si>
  <si>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</si>
  <si>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</si>
  <si>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</si>
  <si>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</si>
  <si>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</si>
  <si>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</si>
  <si>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</si>
  <si>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</si>
  <si>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</si>
  <si>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</si>
  <si>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</si>
  <si>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</si>
  <si>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</si>
  <si>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</si>
  <si>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</si>
  <si>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</si>
  <si>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</si>
  <si>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</si>
  <si>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</si>
  <si>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</si>
  <si>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</si>
  <si>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</si>
  <si>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</si>
  <si>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</si>
  <si>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</si>
  <si>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</si>
  <si>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</si>
  <si>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</si>
  <si>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</si>
  <si>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</si>
  <si>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</si>
  <si>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</si>
  <si>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</si>
  <si>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</si>
  <si>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</si>
  <si>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</si>
  <si>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</si>
  <si>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</si>
  <si>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</si>
  <si>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</si>
  <si>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</si>
  <si>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</si>
  <si>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</si>
  <si>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</si>
  <si>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</si>
  <si>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</si>
  <si>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</si>
  <si>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</si>
  <si>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</si>
  <si>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</si>
  <si>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</si>
  <si>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</si>
  <si>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</si>
  <si>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</si>
  <si>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</si>
  <si>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</si>
  <si>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</si>
  <si>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</si>
  <si>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</si>
  <si>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</si>
  <si>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</si>
  <si>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</si>
  <si>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</si>
  <si>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</si>
  <si>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</si>
  <si>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</si>
  <si>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</si>
  <si>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</si>
  <si>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</si>
  <si>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</si>
  <si>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</si>
  <si>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</si>
  <si>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</si>
  <si>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</si>
  <si>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</si>
  <si>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</si>
  <si>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</si>
  <si>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</si>
  <si>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</si>
  <si>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</si>
  <si>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</si>
  <si>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</si>
  <si>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</si>
  <si>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</si>
  <si>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</si>
  <si>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</si>
  <si>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</si>
  <si>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</si>
  <si>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</si>
  <si>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</si>
  <si>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</si>
  <si>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</si>
  <si>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</si>
  <si>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</si>
  <si>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</si>
  <si>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</si>
  <si>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</si>
  <si>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</si>
  <si>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</si>
  <si>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</si>
  <si>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</si>
  <si>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</si>
  <si>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</si>
  <si>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</si>
  <si>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</si>
  <si>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</si>
  <si>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</si>
  <si>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</si>
  <si>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</si>
  <si>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</si>
  <si>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</si>
  <si>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</si>
  <si>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</si>
  <si>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</si>
  <si>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</si>
  <si>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</si>
  <si>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</si>
  <si>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</si>
  <si>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</si>
  <si>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</si>
  <si>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</si>
  <si>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</si>
  <si>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</si>
  <si>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</si>
  <si>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</si>
  <si>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</si>
  <si>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</si>
  <si>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</si>
  <si>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</si>
  <si>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</si>
  <si>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</si>
  <si>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</si>
  <si>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</si>
  <si>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</si>
  <si>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</si>
  <si>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</si>
  <si>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</si>
  <si>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</si>
  <si>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</si>
  <si>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</si>
  <si>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</si>
  <si>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</si>
  <si>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</si>
  <si>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</si>
  <si>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</si>
  <si>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</si>
  <si>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</si>
  <si>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</si>
  <si>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</si>
  <si>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</si>
  <si>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</si>
  <si>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</si>
  <si>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</si>
  <si>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</si>
  <si>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</si>
  <si>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</si>
  <si>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</si>
  <si>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</si>
  <si>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</si>
  <si>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</si>
  <si>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</si>
  <si>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</si>
  <si>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</si>
  <si>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</si>
  <si>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</si>
  <si>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</si>
  <si>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</si>
  <si>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</si>
  <si>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</si>
  <si>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</si>
  <si>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</si>
  <si>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</si>
  <si>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</si>
  <si>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</si>
  <si>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</si>
  <si>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</si>
  <si>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</si>
  <si>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</si>
  <si>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</si>
  <si>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</si>
  <si>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</si>
  <si>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</si>
  <si>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</si>
  <si>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</si>
  <si>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</si>
  <si>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</si>
  <si>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</si>
  <si>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</si>
  <si>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</si>
  <si>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</si>
  <si>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</si>
  <si>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</si>
  <si>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</si>
  <si>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</si>
  <si>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</si>
  <si>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</si>
  <si>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</si>
  <si>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</si>
  <si>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</si>
  <si>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</si>
  <si>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</si>
  <si>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</si>
  <si>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</si>
  <si>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</si>
  <si>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</si>
  <si>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</si>
  <si>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</si>
  <si>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</si>
  <si>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</si>
  <si>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</si>
  <si>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</si>
  <si>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</si>
  <si>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</si>
  <si>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</si>
  <si>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</si>
  <si>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</si>
  <si>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</si>
  <si>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</si>
  <si>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</si>
  <si>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</si>
  <si>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</si>
  <si>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</si>
  <si>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</si>
  <si>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</si>
  <si>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</si>
  <si>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</si>
  <si>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</si>
  <si>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</si>
  <si>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</si>
  <si>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</si>
  <si>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</si>
  <si>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</si>
  <si>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</si>
  <si>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</si>
  <si>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</si>
  <si>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</si>
  <si>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</si>
  <si>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</si>
  <si>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</si>
  <si>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</si>
  <si>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</si>
  <si>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</si>
  <si>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</si>
  <si>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</si>
  <si>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</si>
  <si>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</si>
  <si>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</si>
  <si>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</si>
  <si>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</si>
  <si>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</si>
  <si>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</si>
  <si>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</si>
  <si>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</si>
  <si>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</si>
  <si>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</si>
  <si>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</si>
  <si>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</si>
  <si>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</si>
  <si>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</si>
  <si>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</si>
  <si>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</si>
  <si>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</si>
  <si>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</si>
  <si>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</si>
  <si>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</si>
  <si>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</si>
  <si>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</si>
  <si>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</si>
  <si>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</si>
  <si>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</si>
  <si>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</si>
  <si>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</si>
  <si>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</si>
  <si>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</si>
  <si>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</si>
  <si>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</si>
  <si>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</si>
  <si>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</si>
  <si>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</si>
  <si>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</si>
  <si>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</si>
  <si>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</si>
  <si>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</si>
  <si>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</si>
  <si>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</si>
  <si>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</si>
  <si>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</si>
  <si>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</si>
  <si>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</si>
  <si>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</si>
  <si>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</si>
  <si>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</si>
  <si>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</si>
  <si>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</si>
  <si>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</si>
  <si>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</si>
  <si>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</si>
  <si>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</si>
  <si>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</si>
  <si>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</si>
  <si>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</si>
  <si>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</si>
  <si>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</si>
  <si>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</si>
  <si>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</si>
  <si>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</si>
  <si>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</si>
  <si>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</si>
  <si>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</si>
  <si>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</si>
  <si>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</si>
  <si>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</si>
  <si>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</si>
  <si>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</si>
  <si>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</si>
  <si>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</si>
  <si>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</si>
  <si>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</si>
  <si>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</si>
  <si>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</si>
  <si>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</si>
  <si>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</si>
  <si>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</si>
  <si>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</si>
  <si>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</si>
  <si>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</si>
  <si>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</si>
  <si>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</si>
  <si>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</si>
  <si>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</si>
  <si>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</si>
  <si>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</si>
  <si>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</si>
  <si>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</si>
  <si>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</si>
  <si>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</si>
  <si>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</si>
  <si>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</si>
  <si>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</si>
  <si>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</si>
  <si>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</si>
  <si>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</si>
  <si>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</si>
  <si>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</si>
  <si>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</si>
  <si>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</si>
  <si>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</si>
  <si>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</si>
  <si>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</si>
  <si>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</si>
  <si>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</si>
  <si>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</si>
  <si>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</si>
  <si>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</si>
  <si>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</si>
  <si>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</si>
  <si>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</si>
  <si>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</si>
  <si>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</si>
  <si>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</si>
  <si>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</si>
  <si>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</si>
  <si>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</si>
  <si>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</si>
  <si>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</si>
  <si>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</si>
  <si>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</si>
  <si>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</si>
  <si>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</si>
  <si>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</si>
  <si>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</si>
  <si>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</si>
  <si>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</si>
  <si>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</si>
  <si>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</si>
  <si>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</si>
  <si>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</si>
  <si>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</si>
  <si>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</si>
  <si>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</si>
  <si>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</si>
  <si>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</si>
  <si>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</si>
  <si>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</si>
  <si>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</si>
  <si>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</si>
  <si>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</si>
  <si>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</si>
  <si>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</si>
  <si>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</si>
  <si>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</si>
  <si>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</si>
  <si>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</si>
  <si>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</si>
  <si>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</si>
  <si>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</si>
  <si>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</si>
  <si>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</si>
  <si>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</si>
  <si>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</si>
  <si>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</si>
  <si>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</si>
  <si>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</si>
  <si>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</si>
  <si>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</si>
  <si>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</si>
  <si>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</si>
  <si>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</si>
  <si>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</si>
  <si>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</si>
  <si>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</si>
  <si>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</si>
  <si>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</si>
  <si>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</si>
  <si>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</si>
  <si>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</si>
  <si>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</si>
  <si>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</si>
  <si>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</si>
  <si>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</si>
  <si>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</si>
  <si>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</si>
  <si>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</si>
  <si>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</si>
  <si>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</si>
  <si>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</si>
  <si>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</si>
  <si>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</si>
  <si>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</si>
  <si>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</si>
  <si>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</si>
  <si>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</si>
  <si>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</si>
  <si>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</si>
  <si>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</si>
  <si>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</si>
  <si>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</si>
  <si>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</si>
  <si>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</si>
  <si>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</si>
  <si>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</si>
  <si>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</si>
  <si>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</si>
  <si>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</si>
  <si>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</si>
  <si>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</si>
  <si>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</si>
  <si>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</si>
  <si>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</si>
  <si>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</si>
  <si>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</si>
  <si>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</si>
  <si>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</si>
  <si>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</si>
  <si>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</si>
  <si>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</si>
  <si>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</si>
  <si>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</si>
  <si>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</si>
  <si>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</si>
  <si>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</si>
  <si>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</si>
  <si>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</si>
  <si>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</si>
  <si>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</si>
  <si>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</si>
  <si>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</si>
  <si>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</si>
  <si>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</si>
  <si>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</si>
  <si>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</si>
  <si>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</si>
  <si>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</si>
  <si>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</si>
  <si>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</si>
  <si>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</si>
  <si>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</si>
  <si>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</si>
  <si>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</si>
  <si>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</si>
  <si>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</si>
  <si>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</si>
  <si>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</si>
  <si>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</si>
  <si>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</si>
  <si>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</si>
  <si>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</si>
  <si>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</si>
  <si>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</si>
  <si>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</si>
  <si>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</si>
  <si>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</si>
  <si>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</si>
  <si>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</si>
  <si>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</si>
  <si>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</si>
  <si>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</si>
  <si>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</si>
  <si>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</si>
  <si>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</si>
  <si>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</si>
  <si>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</si>
  <si>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</si>
  <si>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</si>
  <si>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</si>
  <si>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</si>
  <si>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</si>
  <si>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</si>
  <si>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</si>
  <si>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</si>
  <si>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</si>
  <si>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</si>
  <si>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</si>
  <si>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</si>
  <si>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</si>
  <si>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</si>
  <si>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</si>
  <si>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</si>
  <si>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</si>
  <si>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</si>
  <si>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</si>
  <si>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</si>
  <si>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</si>
  <si>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</si>
  <si>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</si>
  <si>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</si>
  <si>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</si>
  <si>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</si>
  <si>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</si>
  <si>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</si>
  <si>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</si>
  <si>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</si>
  <si>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</si>
  <si>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</si>
  <si>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</si>
  <si>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</si>
  <si>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</si>
  <si>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</si>
  <si>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</si>
  <si>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</si>
  <si>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</si>
  <si>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</si>
  <si>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</si>
  <si>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</si>
  <si>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</si>
  <si>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</si>
  <si>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</si>
  <si>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</si>
  <si>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</si>
  <si>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</si>
  <si>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</si>
  <si>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</si>
  <si>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</si>
  <si>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</si>
  <si>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</si>
  <si>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</si>
  <si>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</si>
  <si>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</si>
  <si>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</si>
  <si>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</si>
  <si>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</si>
  <si>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</si>
  <si>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</si>
  <si>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</si>
  <si>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</si>
  <si>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</si>
  <si>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</si>
  <si>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</si>
  <si>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</si>
  <si>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</si>
  <si>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</si>
  <si>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</si>
  <si>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</si>
  <si>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</si>
  <si>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</si>
  <si>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</si>
  <si>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</si>
  <si>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</si>
  <si>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</si>
  <si>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</si>
  <si>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</si>
  <si>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</si>
  <si>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</si>
  <si>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</si>
  <si>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</si>
  <si>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</si>
  <si>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</si>
  <si>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</si>
  <si>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</si>
  <si>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</si>
  <si>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</si>
  <si>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</si>
  <si>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</si>
  <si>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</si>
  <si>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</si>
  <si>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</si>
  <si>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</si>
  <si>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</si>
  <si>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</si>
  <si>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</si>
  <si>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</si>
  <si>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</si>
  <si>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</si>
  <si>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</si>
  <si>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</si>
  <si>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</si>
  <si>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</si>
  <si>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</si>
  <si>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</si>
  <si>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</si>
  <si>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</si>
  <si>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</si>
  <si>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</si>
  <si>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</si>
  <si>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</si>
  <si>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</si>
  <si>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</si>
  <si>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</si>
  <si>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</si>
  <si>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</si>
  <si>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</si>
  <si>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</si>
  <si>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</si>
  <si>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</si>
  <si>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</si>
  <si>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</si>
  <si>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</si>
  <si>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</si>
  <si>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</si>
  <si>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</si>
  <si>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</si>
  <si>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</si>
  <si>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</si>
  <si>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</si>
  <si>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</si>
  <si>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</si>
  <si>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</si>
  <si>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</si>
  <si>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</si>
  <si>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</si>
  <si>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</si>
  <si>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</si>
  <si>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</si>
  <si>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</si>
  <si>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</si>
  <si>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</si>
  <si>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</si>
  <si>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</si>
  <si>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</si>
  <si>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</si>
  <si>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</si>
  <si>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</si>
  <si>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</si>
  <si>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</si>
  <si>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</si>
  <si>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</si>
  <si>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</si>
  <si>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</si>
  <si>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</si>
  <si>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</si>
  <si>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</si>
  <si>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</si>
  <si>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</si>
  <si>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</si>
  <si>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</si>
  <si>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</si>
  <si>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</si>
  <si>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</si>
  <si>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</si>
  <si>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</si>
  <si>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</si>
  <si>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</si>
  <si>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</si>
  <si>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</si>
  <si>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</si>
  <si>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</si>
  <si>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</si>
  <si>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</si>
  <si>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</si>
  <si>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</si>
  <si>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</si>
  <si>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</si>
  <si>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</si>
  <si>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</si>
  <si>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</si>
  <si>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</si>
  <si>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</si>
  <si>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</si>
  <si>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</si>
  <si>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</si>
  <si>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</si>
  <si>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</si>
  <si>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</si>
  <si>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</si>
  <si>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</si>
  <si>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</si>
  <si>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</si>
  <si>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</si>
  <si>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</si>
  <si>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</si>
  <si>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</si>
  <si>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</si>
  <si>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</si>
  <si>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</si>
  <si>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</si>
  <si>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</si>
  <si>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</si>
  <si>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</si>
  <si>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</si>
  <si>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</si>
  <si>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</si>
  <si>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</si>
  <si>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</si>
  <si>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</si>
  <si>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</si>
  <si>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</si>
  <si>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</si>
  <si>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</si>
  <si>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</si>
  <si>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</si>
  <si>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</si>
  <si>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</si>
  <si>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</si>
  <si>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</si>
  <si>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</si>
  <si>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</si>
  <si>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</si>
  <si>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</si>
  <si>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</si>
  <si>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</si>
  <si>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</si>
  <si>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</si>
  <si>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</si>
  <si>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</si>
  <si>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</si>
  <si>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</si>
  <si>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</si>
  <si>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</si>
  <si>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</si>
  <si>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</si>
  <si>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</si>
  <si>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</si>
  <si>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</si>
  <si>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</si>
  <si>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</si>
  <si>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</si>
  <si>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</si>
  <si>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</si>
  <si>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</si>
  <si>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</si>
  <si>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</si>
  <si>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</si>
  <si>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</si>
  <si>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</si>
  <si>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</si>
  <si>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</si>
  <si>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</si>
  <si>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</si>
  <si>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</si>
  <si>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</si>
  <si>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</si>
  <si>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</si>
  <si>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</si>
  <si>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</si>
  <si>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</si>
  <si>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</si>
  <si>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</si>
  <si>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</si>
  <si>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</si>
  <si>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</si>
  <si>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</si>
  <si>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</si>
  <si>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</si>
  <si>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</si>
  <si>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</si>
  <si>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</si>
  <si>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</si>
  <si>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</si>
  <si>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</si>
  <si>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</si>
  <si>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</si>
  <si>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</si>
  <si>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</si>
  <si>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</si>
  <si>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</si>
  <si>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</si>
  <si>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</si>
  <si>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</si>
  <si>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</si>
  <si>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</si>
  <si>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</si>
  <si>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</si>
  <si>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</si>
  <si>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</si>
  <si>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</si>
  <si>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</si>
  <si>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</si>
  <si>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</si>
  <si>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</si>
  <si>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</si>
  <si>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</si>
  <si>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</si>
  <si>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</si>
  <si>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</si>
  <si>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</si>
  <si>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</si>
  <si>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</si>
  <si>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</si>
  <si>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</si>
  <si>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</si>
  <si>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</si>
  <si>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</si>
  <si>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</si>
  <si>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</si>
  <si>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</si>
  <si>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</si>
  <si>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</si>
  <si>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</si>
  <si>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</si>
  <si>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</si>
  <si>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</si>
  <si>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</si>
  <si>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</si>
  <si>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</si>
  <si>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</si>
  <si>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</si>
  <si>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</si>
  <si>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</si>
  <si>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</si>
  <si>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</si>
  <si>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</si>
  <si>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</si>
  <si>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</si>
  <si>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</si>
  <si>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</si>
  <si>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</si>
  <si>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</si>
  <si>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</si>
  <si>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</si>
  <si>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</si>
  <si>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</si>
  <si>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</si>
  <si>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</si>
  <si>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</si>
  <si>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</si>
  <si>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</si>
  <si>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</si>
  <si>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</si>
  <si>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</si>
  <si>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</si>
  <si>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</si>
  <si>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</si>
  <si>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</si>
  <si>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</si>
  <si>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</si>
  <si>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</si>
  <si>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</si>
  <si>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</si>
  <si>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</si>
  <si>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</si>
  <si>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</si>
  <si>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</si>
  <si>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</si>
  <si>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</si>
  <si>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</si>
  <si>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</si>
  <si>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</si>
  <si>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</si>
  <si>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</si>
  <si>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</si>
  <si>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</si>
  <si>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</si>
  <si>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</si>
  <si>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</si>
  <si>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</si>
  <si>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</si>
  <si>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</si>
  <si>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</si>
  <si>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</si>
  <si>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</si>
  <si>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</si>
  <si>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</si>
  <si>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</si>
  <si>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</si>
  <si>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</si>
  <si>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</si>
  <si>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</si>
  <si>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</si>
  <si>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</si>
  <si>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</si>
  <si>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</si>
  <si>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</si>
  <si>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</si>
  <si>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</si>
  <si>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</si>
  <si>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</si>
  <si>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</si>
  <si>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</si>
  <si>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</si>
  <si>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</si>
  <si>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</si>
  <si>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</si>
  <si>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</si>
  <si>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</si>
  <si>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</si>
  <si>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</si>
  <si>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</si>
  <si>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</si>
  <si>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</si>
  <si>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</si>
  <si>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</si>
  <si>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</si>
  <si>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</si>
  <si>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</si>
  <si>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</si>
  <si>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</si>
  <si>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</si>
  <si>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</si>
  <si>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</si>
  <si>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</si>
  <si>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</si>
  <si>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</si>
  <si>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</si>
  <si>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</si>
  <si>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</si>
  <si>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</si>
  <si>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</si>
  <si>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</si>
  <si>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</si>
  <si>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</si>
  <si>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</si>
  <si>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</si>
  <si>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</si>
  <si>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</si>
  <si>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</si>
  <si>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</si>
  <si>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</si>
  <si>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</si>
  <si>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</si>
  <si>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</si>
  <si>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</si>
  <si>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</si>
  <si>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</si>
  <si>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</si>
  <si>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</si>
  <si>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</si>
  <si>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</si>
  <si>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</si>
  <si>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</si>
  <si>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</si>
  <si>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</si>
  <si>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</si>
  <si>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</si>
  <si>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</si>
  <si>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</si>
  <si>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</si>
  <si>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</si>
  <si>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</si>
  <si>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</si>
  <si>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</si>
  <si>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</si>
  <si>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</si>
  <si>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</si>
  <si>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</si>
  <si>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</si>
  <si>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</si>
  <si>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</si>
  <si>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</si>
  <si>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</si>
  <si>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</si>
  <si>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</si>
  <si>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</si>
  <si>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</si>
  <si>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</si>
  <si>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</si>
  <si>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</si>
  <si>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</si>
  <si>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</si>
  <si>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</si>
  <si>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</si>
  <si>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</si>
  <si>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</si>
  <si>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</si>
  <si>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</si>
  <si>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</si>
  <si>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</si>
  <si>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</si>
  <si>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</si>
  <si>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</si>
  <si>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</si>
  <si>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</si>
  <si>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</si>
  <si>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</si>
  <si>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</si>
  <si>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</si>
  <si>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</si>
  <si>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</si>
  <si>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</si>
  <si>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</si>
  <si>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</si>
  <si>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</si>
  <si>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</si>
  <si>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</si>
  <si>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</si>
  <si>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</si>
  <si>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</si>
  <si>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</si>
  <si>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</si>
  <si>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</si>
  <si>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</si>
  <si>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</si>
  <si>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</si>
  <si>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</si>
  <si>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</si>
  <si>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</si>
  <si>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</si>
  <si>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</si>
  <si>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</si>
  <si>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</si>
  <si>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</si>
  <si>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</si>
  <si>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</si>
  <si>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</si>
  <si>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</si>
  <si>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</si>
  <si>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</si>
  <si>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</si>
  <si>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</si>
  <si>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</si>
  <si>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</si>
  <si>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</si>
  <si>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</si>
  <si>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</si>
  <si>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</si>
  <si>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</si>
  <si>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</si>
  <si>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</si>
  <si>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</si>
  <si>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</si>
  <si>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</si>
  <si>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</si>
  <si>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</si>
  <si>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</si>
  <si>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</si>
  <si>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</si>
  <si>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</si>
  <si>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</si>
  <si>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</si>
  <si>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</si>
  <si>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</si>
  <si>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</si>
  <si>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</si>
  <si>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</si>
  <si>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</si>
  <si>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</si>
  <si>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</si>
  <si>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</si>
  <si>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</si>
  <si>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</si>
  <si>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</si>
  <si>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</si>
  <si>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</si>
  <si>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</si>
  <si>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</si>
  <si>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</si>
  <si>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</si>
  <si>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</si>
  <si>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</si>
  <si>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</si>
  <si>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</si>
  <si>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</si>
  <si>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</si>
  <si>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</si>
  <si>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</si>
  <si>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</si>
  <si>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</si>
  <si>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</si>
  <si>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</si>
  <si>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</si>
  <si>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</si>
  <si>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</si>
  <si>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</si>
  <si>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</si>
  <si>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</si>
  <si>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</si>
  <si>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</si>
  <si>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</si>
  <si>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</si>
  <si>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</si>
  <si>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</si>
  <si>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</si>
  <si>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</si>
  <si>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</si>
  <si>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</si>
  <si>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</si>
  <si>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</si>
  <si>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</si>
  <si>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</si>
  <si>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</si>
  <si>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</si>
  <si>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</si>
  <si>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</si>
  <si>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</si>
  <si>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</si>
  <si>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</si>
  <si>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</si>
  <si>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</si>
  <si>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</si>
  <si>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</si>
  <si>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</si>
  <si>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</si>
  <si>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</si>
  <si>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</si>
  <si>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</si>
  <si>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</si>
  <si>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</si>
  <si>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</si>
  <si>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</si>
  <si>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</si>
  <si>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</si>
  <si>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</si>
  <si>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</si>
  <si>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</si>
  <si>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</si>
  <si>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</si>
  <si>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</si>
  <si>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</si>
  <si>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</si>
  <si>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</si>
  <si>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</si>
  <si>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</si>
  <si>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</si>
  <si>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</si>
  <si>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</si>
  <si>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</si>
  <si>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</si>
  <si>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</si>
  <si>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</si>
  <si>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</si>
  <si>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</si>
  <si>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</si>
  <si>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</si>
  <si>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</si>
  <si>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</si>
  <si>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</si>
  <si>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</si>
  <si>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</si>
  <si>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</si>
  <si>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</si>
  <si>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</si>
  <si>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</si>
  <si>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</si>
  <si>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</si>
  <si>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</si>
  <si>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</si>
  <si>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</si>
  <si>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</si>
  <si>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</si>
  <si>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</si>
  <si>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</si>
  <si>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</si>
  <si>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</si>
  <si>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</si>
  <si>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</si>
  <si>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</si>
  <si>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</si>
  <si>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</si>
  <si>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</si>
  <si>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</si>
  <si>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</si>
  <si>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</si>
  <si>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</si>
  <si>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</si>
  <si>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</si>
  <si>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</si>
  <si>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</si>
  <si>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</si>
  <si>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</si>
  <si>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</si>
  <si>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</si>
  <si>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</si>
  <si>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</si>
  <si>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</si>
  <si>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</si>
  <si>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</si>
  <si>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</si>
  <si>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</si>
  <si>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</si>
  <si>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</si>
  <si>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</si>
  <si>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</si>
  <si>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</si>
  <si>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</si>
  <si>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</si>
  <si>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</si>
  <si>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</si>
  <si>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</si>
  <si>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</si>
  <si>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</si>
  <si>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</si>
  <si>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</si>
  <si>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</si>
  <si>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</si>
  <si>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</si>
  <si>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</si>
  <si>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</si>
  <si>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</si>
  <si>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</si>
  <si>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</si>
  <si>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</si>
  <si>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</si>
  <si>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</si>
  <si>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</si>
  <si>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</si>
  <si>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</si>
  <si>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</si>
  <si>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</si>
  <si>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</si>
  <si>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</si>
  <si>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</si>
  <si>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</si>
  <si>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</si>
  <si>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</si>
  <si>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</si>
  <si>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</si>
  <si>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</si>
  <si>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</si>
  <si>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</si>
  <si>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</si>
  <si>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</si>
  <si>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</si>
  <si>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</si>
  <si>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</si>
  <si>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</si>
  <si>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</si>
  <si>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</si>
  <si>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</si>
  <si>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</si>
  <si>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</si>
  <si>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</si>
  <si>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</si>
  <si>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</si>
  <si>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</si>
  <si>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</si>
  <si>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</si>
  <si>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</si>
  <si>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</si>
  <si>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</si>
  <si>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</si>
  <si>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</si>
  <si>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</si>
  <si>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</si>
  <si>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</si>
  <si>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</si>
  <si>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</si>
  <si>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</si>
  <si>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</si>
  <si>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</si>
  <si>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</si>
  <si>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</si>
  <si>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</si>
  <si>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</si>
  <si>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</si>
  <si>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</si>
  <si>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</si>
  <si>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</si>
  <si>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</si>
  <si>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</si>
  <si>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</si>
  <si>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</si>
  <si>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</si>
  <si>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</si>
  <si>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</si>
  <si>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</si>
  <si>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</si>
  <si>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</si>
  <si>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</si>
  <si>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</si>
  <si>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</si>
  <si>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</si>
  <si>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</si>
  <si>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</si>
  <si>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</si>
  <si>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</si>
  <si>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</si>
  <si>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</si>
  <si>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</si>
  <si>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</si>
  <si>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</si>
  <si>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</si>
  <si>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</si>
  <si>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</si>
  <si>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</si>
  <si>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</si>
  <si>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</si>
  <si>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</si>
  <si>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</si>
  <si>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</si>
  <si>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</si>
  <si>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</si>
  <si>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</si>
  <si>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</si>
  <si>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</si>
  <si>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</si>
  <si>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</si>
  <si>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</si>
  <si>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</si>
  <si>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</si>
  <si>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</si>
  <si>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</si>
  <si>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</si>
  <si>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</si>
  <si>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</si>
  <si>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</si>
  <si>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</si>
  <si>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</si>
  <si>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</si>
  <si>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</si>
  <si>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</si>
  <si>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</si>
  <si>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</si>
  <si>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</si>
  <si>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</si>
  <si>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</si>
  <si>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</si>
  <si>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</si>
  <si>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</si>
  <si>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</si>
  <si>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</si>
  <si>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</si>
  <si>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</si>
  <si>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</si>
  <si>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</si>
  <si>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</si>
  <si>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</si>
  <si>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</si>
  <si>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</si>
  <si>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</si>
  <si>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</si>
  <si>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</si>
  <si>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</si>
  <si>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</si>
  <si>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</si>
  <si>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</si>
  <si>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</si>
  <si>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</si>
  <si>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</si>
  <si>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</si>
  <si>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</si>
  <si>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</si>
  <si>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</si>
  <si>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</si>
  <si>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</si>
  <si>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</si>
  <si>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</si>
  <si>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</si>
  <si>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</si>
  <si>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</si>
  <si>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</si>
  <si>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</si>
  <si>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</si>
  <si>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</si>
  <si>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</si>
  <si>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</si>
  <si>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</si>
  <si>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</si>
  <si>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</si>
  <si>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</si>
  <si>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</si>
  <si>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</si>
  <si>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</si>
  <si>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</si>
  <si>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</si>
  <si>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</si>
  <si>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</si>
  <si>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</si>
  <si>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</si>
  <si>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</si>
  <si>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</si>
  <si>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</si>
  <si>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</si>
  <si>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</si>
  <si>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</si>
  <si>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</si>
  <si>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</si>
  <si>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</si>
  <si>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</si>
  <si>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</si>
  <si>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</si>
  <si>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</si>
  <si>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</si>
  <si>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</si>
  <si>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</si>
  <si>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</si>
  <si>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</si>
  <si>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</si>
  <si>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</si>
  <si>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</si>
  <si>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</si>
  <si>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</si>
  <si>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</si>
  <si>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</si>
  <si>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</si>
  <si>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</si>
  <si>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</si>
  <si>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</si>
  <si>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</si>
  <si>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</si>
  <si>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</si>
  <si>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</si>
  <si>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</si>
  <si>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</si>
  <si>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</si>
  <si>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</si>
  <si>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</si>
  <si>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</si>
  <si>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</si>
  <si>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</si>
  <si>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</si>
  <si>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</si>
  <si>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</si>
  <si>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</si>
  <si>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</si>
  <si>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</si>
  <si>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</si>
  <si>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</si>
  <si>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</si>
  <si>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</si>
  <si>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</si>
  <si>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</si>
  <si>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</si>
  <si>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</si>
  <si>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</si>
  <si>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</si>
  <si>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</si>
  <si>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</si>
  <si>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</si>
  <si>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</si>
  <si>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</si>
  <si>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</si>
  <si>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</si>
  <si>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</si>
  <si>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</si>
  <si>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</si>
  <si>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</si>
  <si>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</si>
  <si>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</si>
  <si>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</si>
  <si>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</si>
  <si>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</si>
  <si>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</si>
  <si>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</si>
  <si>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</si>
  <si>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</si>
  <si>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</si>
  <si>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</si>
  <si>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</si>
  <si>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</si>
  <si>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</si>
  <si>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</si>
  <si>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</si>
  <si>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</si>
  <si>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</si>
  <si>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</si>
  <si>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</si>
  <si>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</si>
  <si>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</si>
  <si>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</si>
  <si>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</si>
  <si>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</si>
  <si>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</si>
  <si>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</si>
  <si>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</si>
  <si>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</si>
  <si>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</si>
  <si>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</si>
  <si>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</si>
  <si>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</si>
  <si>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</si>
  <si>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</si>
  <si>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</si>
  <si>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</si>
  <si>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</si>
  <si>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</si>
  <si>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</si>
  <si>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</si>
  <si>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</si>
  <si>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</si>
  <si>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</si>
  <si>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</si>
  <si>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</si>
  <si>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</si>
  <si>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</si>
  <si>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</si>
  <si>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</si>
  <si>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</si>
  <si>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</si>
  <si>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</si>
  <si>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</si>
  <si>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</si>
  <si>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</si>
  <si>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</si>
  <si>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</si>
  <si>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</si>
  <si>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</si>
  <si>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</si>
  <si>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</si>
  <si>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</si>
  <si>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</si>
  <si>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</si>
  <si>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</si>
  <si>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</si>
  <si>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</si>
  <si>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</si>
  <si>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</si>
  <si>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</si>
  <si>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</si>
  <si>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</si>
  <si>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</si>
  <si>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</si>
  <si>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</si>
  <si>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</si>
  <si>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</si>
  <si>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</si>
  <si>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</si>
  <si>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</si>
  <si>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</si>
  <si>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</si>
  <si>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</si>
  <si>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</si>
  <si>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</si>
  <si>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</si>
  <si>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</si>
  <si>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</si>
  <si>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</si>
  <si>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</si>
  <si>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</si>
  <si>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</si>
  <si>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</si>
  <si>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</si>
  <si>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</si>
  <si>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</si>
  <si>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</si>
  <si>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</si>
  <si>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</si>
  <si>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</si>
  <si>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</si>
  <si>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</si>
  <si>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</si>
  <si>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</si>
  <si>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</si>
  <si>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</si>
  <si>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</si>
  <si>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</si>
  <si>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</si>
  <si>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</si>
  <si>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</si>
  <si>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</si>
  <si>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</si>
  <si>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</si>
  <si>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</si>
  <si>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</si>
  <si>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</si>
  <si>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</si>
  <si>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</si>
  <si>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</si>
  <si>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</si>
  <si>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</si>
  <si>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</si>
  <si>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</si>
  <si>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</si>
  <si>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</si>
  <si>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</si>
  <si>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</si>
  <si>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</si>
  <si>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</si>
  <si>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</si>
  <si>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</si>
  <si>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</si>
  <si>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</si>
  <si>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</si>
  <si>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</si>
  <si>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</si>
  <si>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</si>
  <si>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</si>
  <si>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</si>
  <si>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</si>
  <si>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</si>
  <si>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</si>
  <si>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</si>
  <si>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</si>
  <si>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</si>
  <si>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</si>
  <si>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</si>
  <si>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</si>
  <si>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</si>
  <si>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</si>
  <si>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</si>
  <si>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</si>
  <si>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</si>
  <si>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</si>
  <si>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</si>
  <si>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</si>
  <si>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</si>
  <si>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</si>
  <si>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</si>
  <si>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</si>
  <si>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</si>
  <si>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</si>
  <si>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</si>
  <si>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</si>
  <si>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</si>
  <si>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</si>
  <si>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</si>
  <si>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</si>
  <si>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</si>
  <si>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</si>
  <si>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</si>
  <si>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</si>
  <si>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</si>
  <si>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</si>
  <si>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</si>
  <si>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</si>
  <si>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</si>
  <si>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</si>
  <si>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</si>
  <si>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</si>
  <si>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</si>
  <si>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</si>
  <si>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</si>
  <si>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</si>
  <si>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</si>
  <si>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</si>
  <si>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</si>
  <si>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</si>
  <si>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</si>
  <si>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</si>
  <si>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</si>
  <si>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</si>
  <si>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</si>
  <si>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</si>
  <si>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</si>
  <si>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</si>
  <si>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</si>
  <si>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</si>
  <si>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</si>
  <si>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</si>
  <si>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</si>
  <si>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</si>
  <si>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</si>
  <si>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</si>
  <si>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</si>
  <si>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</si>
  <si>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</si>
  <si>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</si>
  <si>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</si>
  <si>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</si>
  <si>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</si>
  <si>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</si>
  <si>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</si>
  <si>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</si>
  <si>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</si>
  <si>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</si>
  <si>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</si>
  <si>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</si>
  <si>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</si>
  <si>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</si>
  <si>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</si>
  <si>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</si>
  <si>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</si>
  <si>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</si>
  <si>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</si>
  <si>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</si>
  <si>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</si>
  <si>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</si>
  <si>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</si>
  <si>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</si>
  <si>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</si>
  <si>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</si>
  <si>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</si>
  <si>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</si>
  <si>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</si>
  <si>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</si>
  <si>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</si>
  <si>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</si>
  <si>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</si>
  <si>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</si>
  <si>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</si>
  <si>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</si>
  <si>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</si>
  <si>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</si>
  <si>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</si>
  <si>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</si>
  <si>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</si>
  <si>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</si>
  <si>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</si>
  <si>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</si>
  <si>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</si>
  <si>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</si>
  <si>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</si>
  <si>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</si>
  <si>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</si>
  <si>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</si>
  <si>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</si>
  <si>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</si>
  <si>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</si>
  <si>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</si>
  <si>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</si>
  <si>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</si>
  <si>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</si>
  <si>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</si>
  <si>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</si>
  <si>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</si>
  <si>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</si>
  <si>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</si>
  <si>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</si>
  <si>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</si>
  <si>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</si>
  <si>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</si>
  <si>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</si>
  <si>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</si>
  <si>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</si>
  <si>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</si>
  <si>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</si>
  <si>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</si>
  <si>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</si>
  <si>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</si>
  <si>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</si>
  <si>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</si>
  <si>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</si>
  <si>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</si>
  <si>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</si>
  <si>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</si>
  <si>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</si>
  <si>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</si>
  <si>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</si>
  <si>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</si>
  <si>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</si>
  <si>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</si>
  <si>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</si>
  <si>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</si>
  <si>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</si>
  <si>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</si>
  <si>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</si>
  <si>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</si>
  <si>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</si>
  <si>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</si>
  <si>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</si>
  <si>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</si>
  <si>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</si>
  <si>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</si>
  <si>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</si>
  <si>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</si>
  <si>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</si>
  <si>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</si>
  <si>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</si>
  <si>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</si>
  <si>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</si>
  <si>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</si>
  <si>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</si>
  <si>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</si>
  <si>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</si>
  <si>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</si>
  <si>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</si>
  <si>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</si>
  <si>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</si>
  <si>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</si>
  <si>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</si>
  <si>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</si>
  <si>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</si>
  <si>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</si>
  <si>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</si>
  <si>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</si>
  <si>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</si>
  <si>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</si>
  <si>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</si>
  <si>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</si>
  <si>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</si>
  <si>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</si>
  <si>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</si>
  <si>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</si>
  <si>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</si>
  <si>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</si>
  <si>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</si>
  <si>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</si>
  <si>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</si>
  <si>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</si>
  <si>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</si>
  <si>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</si>
  <si>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</si>
  <si>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</si>
  <si>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</si>
  <si>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</si>
  <si>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</si>
  <si>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</si>
  <si>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</si>
  <si>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</si>
  <si>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</si>
  <si>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</si>
  <si>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</si>
  <si>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</si>
  <si>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</si>
  <si>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</si>
  <si>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</si>
  <si>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</si>
  <si>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</si>
  <si>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</si>
  <si>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</si>
  <si>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</si>
  <si>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</si>
  <si>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</si>
  <si>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</si>
  <si>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</si>
  <si>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</si>
  <si>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</si>
  <si>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</si>
  <si>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</si>
  <si>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</si>
  <si>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</si>
  <si>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</si>
  <si>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</si>
  <si>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</si>
  <si>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</si>
  <si>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</si>
  <si>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</si>
  <si>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</si>
  <si>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</si>
  <si>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</si>
  <si>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</si>
  <si>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</si>
  <si>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</si>
  <si>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</si>
  <si>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</si>
  <si>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</si>
  <si>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</si>
  <si>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</si>
  <si>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</si>
  <si>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</si>
  <si>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</si>
  <si>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</si>
  <si>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</si>
  <si>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</si>
  <si>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</si>
  <si>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</si>
  <si>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</si>
  <si>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</si>
  <si>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</si>
  <si>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</si>
  <si>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</si>
  <si>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</si>
  <si>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</si>
  <si>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</si>
  <si>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</si>
  <si>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</si>
  <si>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</si>
  <si>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</si>
  <si>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</si>
  <si>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</si>
  <si>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</si>
  <si>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</si>
  <si>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</si>
  <si>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</si>
  <si>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</si>
  <si>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</si>
  <si>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</si>
  <si>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</si>
  <si>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</si>
  <si>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</si>
  <si>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</si>
  <si>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</si>
  <si>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</si>
  <si>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</si>
  <si>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</si>
  <si>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</si>
  <si>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</si>
  <si>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</si>
  <si>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</si>
  <si>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</si>
  <si>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</si>
  <si>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</si>
  <si>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</si>
  <si>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</si>
  <si>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</si>
  <si>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</si>
  <si>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</si>
  <si>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</si>
  <si>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</si>
  <si>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</si>
  <si>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</si>
  <si>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</si>
  <si>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</si>
  <si>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</si>
  <si>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</si>
  <si>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</si>
  <si>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</si>
  <si>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</si>
  <si>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</si>
  <si>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</si>
  <si>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</si>
  <si>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</si>
  <si>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</si>
  <si>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</si>
  <si>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</si>
  <si>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</si>
  <si>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</si>
  <si>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</si>
  <si>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</si>
  <si>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</si>
  <si>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</si>
  <si>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</si>
  <si>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</si>
  <si>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</si>
  <si>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</si>
  <si>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</si>
  <si>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</si>
  <si>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</si>
  <si>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</si>
  <si>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</si>
  <si>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</si>
  <si>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</si>
  <si>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</si>
  <si>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</si>
  <si>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</si>
  <si>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</si>
  <si>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</si>
  <si>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</si>
  <si>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</si>
  <si>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</si>
  <si>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</si>
  <si>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</si>
  <si>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</si>
  <si>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</si>
  <si>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</si>
  <si>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</si>
  <si>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</si>
  <si>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</si>
  <si>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</si>
  <si>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</si>
  <si>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</si>
  <si>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</si>
  <si>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</si>
  <si>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</si>
  <si>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</si>
  <si>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</si>
  <si>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</si>
  <si>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</si>
  <si>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</si>
  <si>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</si>
  <si>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</si>
  <si>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</si>
  <si>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</si>
  <si>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</si>
  <si>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</si>
  <si>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</si>
  <si>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</si>
  <si>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</si>
  <si>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</si>
  <si>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</si>
  <si>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</si>
  <si>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</si>
  <si>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</si>
  <si>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</si>
  <si>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</si>
  <si>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</si>
  <si>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</si>
  <si>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</si>
  <si>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</si>
  <si>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</si>
  <si>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</si>
  <si>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</si>
  <si>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</si>
  <si>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</si>
  <si>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</si>
  <si>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</si>
  <si>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</si>
  <si>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</si>
  <si>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</si>
  <si>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</si>
  <si>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</si>
  <si>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</si>
  <si>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</si>
  <si>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</si>
  <si>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</si>
  <si>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</si>
  <si>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</si>
  <si>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</si>
  <si>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</si>
  <si>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</si>
  <si>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</si>
  <si>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</si>
  <si>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</si>
  <si>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</si>
  <si>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</si>
  <si>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</si>
  <si>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</si>
  <si>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</si>
  <si>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</si>
  <si>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</si>
  <si>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</si>
  <si>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</si>
  <si>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</si>
  <si>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</si>
  <si>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</si>
  <si>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</si>
  <si>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</si>
  <si>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</si>
  <si>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</si>
  <si>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</si>
  <si>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</si>
  <si>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</si>
  <si>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</si>
  <si>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</si>
  <si>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</si>
  <si>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</si>
  <si>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</si>
  <si>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</si>
  <si>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</si>
  <si>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</si>
  <si>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</si>
  <si>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</si>
  <si>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</si>
  <si>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</si>
  <si>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</si>
  <si>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</si>
  <si>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</si>
  <si>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</si>
  <si>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</si>
  <si>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</si>
  <si>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</si>
  <si>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</si>
  <si>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</si>
  <si>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</si>
  <si>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</si>
  <si>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</si>
  <si>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</si>
  <si>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</si>
  <si>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</si>
  <si>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</si>
  <si>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</si>
  <si>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</si>
  <si>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</si>
  <si>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</si>
  <si>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</si>
  <si>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</si>
  <si>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</si>
  <si>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</si>
  <si>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</si>
  <si>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</si>
  <si>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</si>
  <si>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</si>
  <si>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</si>
  <si>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</si>
  <si>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</si>
  <si>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</si>
  <si>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</si>
  <si>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</si>
  <si>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</si>
  <si>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</si>
  <si>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</si>
  <si>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</si>
  <si>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</si>
  <si>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</si>
  <si>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</si>
  <si>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</si>
  <si>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</si>
  <si>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</si>
  <si>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</si>
  <si>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</si>
  <si>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</si>
  <si>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</si>
  <si>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</si>
  <si>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</si>
  <si>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</si>
  <si>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</si>
  <si>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</si>
  <si>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</si>
  <si>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</si>
  <si>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</si>
  <si>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</si>
  <si>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</si>
  <si>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</si>
  <si>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</si>
  <si>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</si>
  <si>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</si>
  <si>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</si>
  <si>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</si>
  <si>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</si>
  <si>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</si>
  <si>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</si>
  <si>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</si>
  <si>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</si>
  <si>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</si>
  <si>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</si>
  <si>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</si>
  <si>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</si>
  <si>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</si>
  <si>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</si>
  <si>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</si>
  <si>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</si>
  <si>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</si>
  <si>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</si>
  <si>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</si>
  <si>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</si>
  <si>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</si>
  <si>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</si>
  <si>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</si>
  <si>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</si>
  <si>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</si>
  <si>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</si>
  <si>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</si>
  <si>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</si>
  <si>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</si>
  <si>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</si>
  <si>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</si>
  <si>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</si>
  <si>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</si>
  <si>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</si>
  <si>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</si>
  <si>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</si>
  <si>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</si>
  <si>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</si>
  <si>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</si>
  <si>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</si>
  <si>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</si>
  <si>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</si>
  <si>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</si>
  <si>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</si>
  <si>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</si>
  <si>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</si>
  <si>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</si>
  <si>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</si>
  <si>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</si>
  <si>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</si>
  <si>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</si>
  <si>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</si>
  <si>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</si>
  <si>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</si>
  <si>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</si>
  <si>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</si>
  <si>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</si>
  <si>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</si>
  <si>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</si>
  <si>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</si>
  <si>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</si>
  <si>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</si>
  <si>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</si>
  <si>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</si>
  <si>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</si>
  <si>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</si>
  <si>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</si>
  <si>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</si>
  <si>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</si>
  <si>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</si>
  <si>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</si>
  <si>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</si>
  <si>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</si>
  <si>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</si>
  <si>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</si>
  <si>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</si>
  <si>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</si>
  <si>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</si>
  <si>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</si>
  <si>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</si>
  <si>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</si>
  <si>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</si>
  <si>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</si>
  <si>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</si>
  <si>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</si>
  <si>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</si>
  <si>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</si>
  <si>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</si>
  <si>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</si>
  <si>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</si>
  <si>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</si>
  <si>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</si>
  <si>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</si>
  <si>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</si>
  <si>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</si>
  <si>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</si>
  <si>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</si>
  <si>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</si>
  <si>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</si>
  <si>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</si>
  <si>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</si>
  <si>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</si>
  <si>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</si>
  <si>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</si>
  <si>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</si>
  <si>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</si>
  <si>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</si>
  <si>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</si>
  <si>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</si>
  <si>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</si>
  <si>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</si>
  <si>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</si>
  <si>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</si>
  <si>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</si>
  <si>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</si>
  <si>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</si>
  <si>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</si>
  <si>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</si>
  <si>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</si>
  <si>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</si>
  <si>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</si>
  <si>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</si>
  <si>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</si>
  <si>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</si>
  <si>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</si>
  <si>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</si>
  <si>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</si>
  <si>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</si>
  <si>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</si>
  <si>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</si>
  <si>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</si>
  <si>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</si>
  <si>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</si>
  <si>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</si>
  <si>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</si>
  <si>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</si>
  <si>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</si>
  <si>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</si>
  <si>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</si>
  <si>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</si>
  <si>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</si>
  <si>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</si>
  <si>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</si>
  <si>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</si>
  <si>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</si>
  <si>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</si>
  <si>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</si>
  <si>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</si>
  <si>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</si>
  <si>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</si>
  <si>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</si>
  <si>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</si>
  <si>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</si>
  <si>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</si>
  <si>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</si>
  <si>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</si>
  <si>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</si>
  <si>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</si>
  <si>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</si>
  <si>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</si>
  <si>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</si>
  <si>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</si>
  <si>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</si>
  <si>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</si>
  <si>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</si>
  <si>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</si>
  <si>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</si>
  <si>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</si>
  <si>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</si>
  <si>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</si>
  <si>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</si>
  <si>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</si>
  <si>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</si>
  <si>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</si>
  <si>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</si>
  <si>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</si>
  <si>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</si>
  <si>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</si>
  <si>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</si>
  <si>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</si>
  <si>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</si>
  <si>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</si>
  <si>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</si>
  <si>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</si>
  <si>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</si>
  <si>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</si>
  <si>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</si>
  <si>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</si>
  <si>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</si>
  <si>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</si>
  <si>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</si>
  <si>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</si>
  <si>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</si>
  <si>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</si>
  <si>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</si>
  <si>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</si>
  <si>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</si>
  <si>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</si>
  <si>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</si>
  <si>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</si>
  <si>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</si>
  <si>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</si>
  <si>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</si>
  <si>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</si>
  <si>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</si>
  <si>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</si>
  <si>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</si>
  <si>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</si>
  <si>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</si>
  <si>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</si>
  <si>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</si>
  <si>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</si>
  <si>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</si>
  <si>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</si>
  <si>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</si>
  <si>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</si>
  <si>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</si>
  <si>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</si>
  <si>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</si>
  <si>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</si>
  <si>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</si>
  <si>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</si>
  <si>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</si>
  <si>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</si>
  <si>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</si>
  <si>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</si>
  <si>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</si>
  <si>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</si>
  <si>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</si>
  <si>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</si>
  <si>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</si>
  <si>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</si>
  <si>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</si>
  <si>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</si>
  <si>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</si>
  <si>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</si>
  <si>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</si>
  <si>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</si>
  <si>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</si>
  <si>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</si>
  <si>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</si>
  <si>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</si>
  <si>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</si>
  <si>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</si>
  <si>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</si>
  <si>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</si>
  <si>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</si>
  <si>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</si>
  <si>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</si>
  <si>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</si>
  <si>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</si>
  <si>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</si>
  <si>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</si>
  <si>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</si>
  <si>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</si>
  <si>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</si>
  <si>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</si>
  <si>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</si>
  <si>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</si>
  <si>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</si>
  <si>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</si>
  <si>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</si>
  <si>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</si>
  <si>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</si>
  <si>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</si>
  <si>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</si>
  <si>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</si>
  <si>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</si>
  <si>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</si>
  <si>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</si>
  <si>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</si>
  <si>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</si>
  <si>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</si>
  <si>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</si>
  <si>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</si>
  <si>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</si>
  <si>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</si>
  <si>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</si>
  <si>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</si>
  <si>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</si>
  <si>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</si>
  <si>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</si>
  <si>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</si>
  <si>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</si>
  <si>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</si>
  <si>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</si>
  <si>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</si>
  <si>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</si>
  <si>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</si>
  <si>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</si>
  <si>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</si>
  <si>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</si>
  <si>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</si>
  <si>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</si>
  <si>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</si>
  <si>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</si>
  <si>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</si>
  <si>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</si>
  <si>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</si>
  <si>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</si>
  <si>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</si>
  <si>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</si>
  <si>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</si>
  <si>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</si>
  <si>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</si>
  <si>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</si>
  <si>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</si>
  <si>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</si>
  <si>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</si>
  <si>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</si>
  <si>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</si>
  <si>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</si>
  <si>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</si>
  <si>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</si>
  <si>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</si>
  <si>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</si>
  <si>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</si>
  <si>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</si>
  <si>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</si>
  <si>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</si>
  <si>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</si>
  <si>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</si>
  <si>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</si>
  <si>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</si>
  <si>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</si>
  <si>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</si>
  <si>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</si>
  <si>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</si>
  <si>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</si>
  <si>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</si>
  <si>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</si>
  <si>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</si>
  <si>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</si>
  <si>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</si>
  <si>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</si>
  <si>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</si>
  <si>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</si>
  <si>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</si>
  <si>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</si>
  <si>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</si>
  <si>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</si>
  <si>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</si>
  <si>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</si>
  <si>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</si>
  <si>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</si>
  <si>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</si>
  <si>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</si>
  <si>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</si>
  <si>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</si>
  <si>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</si>
  <si>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</si>
  <si>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</si>
  <si>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</si>
  <si>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</si>
  <si>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</si>
  <si>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</si>
  <si>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</si>
  <si>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</si>
  <si>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</si>
  <si>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</si>
  <si>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</si>
  <si>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</si>
  <si>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</si>
  <si>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</si>
  <si>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</si>
  <si>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</si>
  <si>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</si>
  <si>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</si>
  <si>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</si>
  <si>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</si>
  <si>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</si>
  <si>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</si>
  <si>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</si>
  <si>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</si>
  <si>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</si>
  <si>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</si>
  <si>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</si>
  <si>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</si>
  <si>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</si>
  <si>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</si>
  <si>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</si>
  <si>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</si>
  <si>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</si>
  <si>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</si>
  <si>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</si>
  <si>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</si>
  <si>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</si>
  <si>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</si>
  <si>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</si>
  <si>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</si>
  <si>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</si>
  <si>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</si>
  <si>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</si>
  <si>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</si>
  <si>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</si>
  <si>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</si>
  <si>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</si>
  <si>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</si>
  <si>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</si>
  <si>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</si>
  <si>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</si>
  <si>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</si>
  <si>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</si>
  <si>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</si>
  <si>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</si>
  <si>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</si>
  <si>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</si>
  <si>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</si>
  <si>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</si>
  <si>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</si>
  <si>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</si>
  <si>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</si>
  <si>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</si>
  <si>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</si>
  <si>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</si>
  <si>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</si>
  <si>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</si>
  <si>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</si>
  <si>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</si>
  <si>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</si>
  <si>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</si>
  <si>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</si>
  <si>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</si>
  <si>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</si>
  <si>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</si>
  <si>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</si>
  <si>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</si>
  <si>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</si>
  <si>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</si>
  <si>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</si>
  <si>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</si>
  <si>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</si>
  <si>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</si>
  <si>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</si>
  <si>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</si>
  <si>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</si>
  <si>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</si>
  <si>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</si>
  <si>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</si>
  <si>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</si>
  <si>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</si>
  <si>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</si>
  <si>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</si>
  <si>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</si>
  <si>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</si>
  <si>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</si>
  <si>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</si>
  <si>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</si>
  <si>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</si>
  <si>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</si>
  <si>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</si>
  <si>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</si>
  <si>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</si>
  <si>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</si>
  <si>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</si>
  <si>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</si>
  <si>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</si>
  <si>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</si>
  <si>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</si>
  <si>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</si>
  <si>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</si>
  <si>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</si>
  <si>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</si>
  <si>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</si>
  <si>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</si>
  <si>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</si>
  <si>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</si>
  <si>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</si>
  <si>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</si>
  <si>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</si>
  <si>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</si>
  <si>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</si>
  <si>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</si>
  <si>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</si>
  <si>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</si>
  <si>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</si>
  <si>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</si>
  <si>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</si>
  <si>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</si>
  <si>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</si>
  <si>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</si>
  <si>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</si>
  <si>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</si>
  <si>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</si>
  <si>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</si>
  <si>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</si>
  <si>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</si>
  <si>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</si>
  <si>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</si>
  <si>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</si>
  <si>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</si>
  <si>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</si>
  <si>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</si>
  <si>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</si>
  <si>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</si>
  <si>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</si>
  <si>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</si>
  <si>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</si>
  <si>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</si>
  <si>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</si>
  <si>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</si>
  <si>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</si>
  <si>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</si>
  <si>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</si>
  <si>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</si>
  <si>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</si>
  <si>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</si>
  <si>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</si>
  <si>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</si>
  <si>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</si>
  <si>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</si>
  <si>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</si>
  <si>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</si>
  <si>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</si>
  <si>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</si>
  <si>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</si>
  <si>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</si>
  <si>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</si>
  <si>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</si>
  <si>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</si>
  <si>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</si>
  <si>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</si>
  <si>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</si>
  <si>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</si>
  <si>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</si>
  <si>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</si>
  <si>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</si>
  <si>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</si>
  <si>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</si>
  <si>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</si>
  <si>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</si>
  <si>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</si>
  <si>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</si>
  <si>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</si>
  <si>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</si>
  <si>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</si>
  <si>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</si>
  <si>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</si>
  <si>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</si>
  <si>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</si>
  <si>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</si>
  <si>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</si>
  <si>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</si>
  <si>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</si>
  <si>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</si>
  <si>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</si>
  <si>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</si>
  <si>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</si>
  <si>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</si>
  <si>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</si>
  <si>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</si>
  <si>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</si>
  <si>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</si>
  <si>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</si>
  <si>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</si>
  <si>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</si>
  <si>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</si>
  <si>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</si>
  <si>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</si>
  <si>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</si>
  <si>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</si>
  <si>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</si>
  <si>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</si>
  <si>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</si>
  <si>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</si>
  <si>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</si>
  <si>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</si>
  <si>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</si>
  <si>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</si>
  <si>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</si>
  <si>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</si>
  <si>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</si>
  <si>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</si>
  <si>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</si>
  <si>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</si>
  <si>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</si>
  <si>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</si>
  <si>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</si>
  <si>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</si>
  <si>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</si>
  <si>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</si>
  <si>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</si>
  <si>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</si>
  <si>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</si>
  <si>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</si>
  <si>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</si>
  <si>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</si>
  <si>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</si>
  <si>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</si>
  <si>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</si>
  <si>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</si>
  <si>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</si>
  <si>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</si>
  <si>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</si>
  <si>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</si>
  <si>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</si>
  <si>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</si>
  <si>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</si>
  <si>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</si>
  <si>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</si>
  <si>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</si>
  <si>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</si>
  <si>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</si>
  <si>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</si>
  <si>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</si>
  <si>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</si>
  <si>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</si>
  <si>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</si>
  <si>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</si>
  <si>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</si>
  <si>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</si>
  <si>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</si>
  <si>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</si>
  <si>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</si>
  <si>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</si>
  <si>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</si>
  <si>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</si>
  <si>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</si>
  <si>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</si>
  <si>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</si>
  <si>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</si>
  <si>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</si>
  <si>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</si>
  <si>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</si>
  <si>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</si>
  <si>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</si>
  <si>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</si>
  <si>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</si>
  <si>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</si>
  <si>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</si>
  <si>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</si>
  <si>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</si>
  <si>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</si>
  <si>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</si>
  <si>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</si>
  <si>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</si>
  <si>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</si>
  <si>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</si>
  <si>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</si>
  <si>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</si>
  <si>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</si>
  <si>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</si>
  <si>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</si>
  <si>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</si>
  <si>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</si>
  <si>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</si>
  <si>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</si>
  <si>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</si>
  <si>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</si>
  <si>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</si>
  <si>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</si>
  <si>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</si>
  <si>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</si>
  <si>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</si>
  <si>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</si>
  <si>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</si>
  <si>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</si>
  <si>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</si>
  <si>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</si>
  <si>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</si>
  <si>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</si>
  <si>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</si>
  <si>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</si>
  <si>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</si>
  <si>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</si>
  <si>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</si>
  <si>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</si>
  <si>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</si>
  <si>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</si>
  <si>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</si>
  <si>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</si>
  <si>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</si>
  <si>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</si>
  <si>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</si>
  <si>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</si>
  <si>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</si>
  <si>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</si>
  <si>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</si>
  <si>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</si>
  <si>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</si>
  <si>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</si>
  <si>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</si>
  <si>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</si>
  <si>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</si>
  <si>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</si>
  <si>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</si>
  <si>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</si>
  <si>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</si>
  <si>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</si>
  <si>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</si>
  <si>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</si>
  <si>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</si>
  <si>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</si>
  <si>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</si>
  <si>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</si>
  <si>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</si>
  <si>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</si>
  <si>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</si>
  <si>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</si>
  <si>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</si>
  <si>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</si>
  <si>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</si>
  <si>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</si>
  <si>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</si>
  <si>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</si>
  <si>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</si>
  <si>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</si>
  <si>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</si>
  <si>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</si>
  <si>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</si>
  <si>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</si>
  <si>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</si>
  <si>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</si>
  <si>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</si>
  <si>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</si>
  <si>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</si>
  <si>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</si>
  <si>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</si>
  <si>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</si>
  <si>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</si>
  <si>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</si>
  <si>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</si>
  <si>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</si>
  <si>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</si>
  <si>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</si>
  <si>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</si>
  <si>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</si>
  <si>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</si>
  <si>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</si>
  <si>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</si>
  <si>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</si>
  <si>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</si>
  <si>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</si>
  <si>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</si>
  <si>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</si>
  <si>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</si>
  <si>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</si>
  <si>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</si>
  <si>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</si>
  <si>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</si>
  <si>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</si>
  <si>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</si>
  <si>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</si>
  <si>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</si>
  <si>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</si>
  <si>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</si>
  <si>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</si>
  <si>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</si>
  <si>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</si>
  <si>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</si>
  <si>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</si>
  <si>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</si>
  <si>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</si>
  <si>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</si>
  <si>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</si>
  <si>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</si>
  <si>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</si>
  <si>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</si>
  <si>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</si>
  <si>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</si>
  <si>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</si>
  <si>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</si>
  <si>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</si>
  <si>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</si>
  <si>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</si>
  <si>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</si>
  <si>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</si>
  <si>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</si>
  <si>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</si>
  <si>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</si>
  <si>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</si>
  <si>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</si>
  <si>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</si>
  <si>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</si>
  <si>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</si>
  <si>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</si>
  <si>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</si>
  <si>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</si>
  <si>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</si>
  <si>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</si>
  <si>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</si>
  <si>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</si>
  <si>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</si>
  <si>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</si>
  <si>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</si>
  <si>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</si>
  <si>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</si>
  <si>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</si>
  <si>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</si>
  <si>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</si>
  <si>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</si>
  <si>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</si>
  <si>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</si>
  <si>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</si>
  <si>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</si>
  <si>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</si>
  <si>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</si>
  <si>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</si>
  <si>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</si>
  <si>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</si>
  <si>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</si>
  <si>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</si>
  <si>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</si>
  <si>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</si>
  <si>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</si>
  <si>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</si>
  <si>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</si>
  <si>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</si>
  <si>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</si>
  <si>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</si>
  <si>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</si>
  <si>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</si>
  <si>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</si>
  <si>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</si>
  <si>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</si>
  <si>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</si>
  <si>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</si>
  <si>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</si>
  <si>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</si>
  <si>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</si>
  <si>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</si>
  <si>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</si>
  <si>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</si>
  <si>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</si>
  <si>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</si>
  <si>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</si>
  <si>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</si>
  <si>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</si>
  <si>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</si>
  <si>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</si>
  <si>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</si>
  <si>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</si>
  <si>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</si>
  <si>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</si>
  <si>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</si>
  <si>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</si>
  <si>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</si>
  <si>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</si>
  <si>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</si>
  <si>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</si>
  <si>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</si>
  <si>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</si>
  <si>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</si>
  <si>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</si>
  <si>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</si>
  <si>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</si>
  <si>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</si>
  <si>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</si>
  <si>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</si>
  <si>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</si>
  <si>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</si>
  <si>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</si>
  <si>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</si>
  <si>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</si>
  <si>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</si>
  <si>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</si>
  <si>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</si>
  <si>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</si>
  <si>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</si>
  <si>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</si>
  <si>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</si>
  <si>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</si>
  <si>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</si>
  <si>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</si>
  <si>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</si>
  <si>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</si>
  <si>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</si>
  <si>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</si>
  <si>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</si>
  <si>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</si>
  <si>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</si>
  <si>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</si>
  <si>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</si>
  <si>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</si>
  <si>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</si>
  <si>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</si>
  <si>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</si>
  <si>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</si>
  <si>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</si>
  <si>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</si>
  <si>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</si>
  <si>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</si>
  <si>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</si>
  <si>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</si>
  <si>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</si>
  <si>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</si>
  <si>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</si>
  <si>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</si>
  <si>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</si>
  <si>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</si>
  <si>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</si>
  <si>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</si>
  <si>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</si>
  <si>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</si>
  <si>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</si>
  <si>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</si>
  <si>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</si>
  <si>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</si>
  <si>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</si>
  <si>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</si>
  <si>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</si>
  <si>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</si>
  <si>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</si>
  <si>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</si>
  <si>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</si>
  <si>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</si>
  <si>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</si>
  <si>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</si>
  <si>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</si>
  <si>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</si>
  <si>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</si>
  <si>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</si>
  <si>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</si>
  <si>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</si>
  <si>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</si>
  <si>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</si>
  <si>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</si>
  <si>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</si>
  <si>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</si>
  <si>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</si>
  <si>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</si>
  <si>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</si>
  <si>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</si>
  <si>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</si>
  <si>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</si>
  <si>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</si>
  <si>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</si>
  <si>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</si>
  <si>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</si>
  <si>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</si>
  <si>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</si>
  <si>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</si>
  <si>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</si>
  <si>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</si>
  <si>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</si>
  <si>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</si>
  <si>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</si>
  <si>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</si>
  <si>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</si>
  <si>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</si>
  <si>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</si>
  <si>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</si>
  <si>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</si>
  <si>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</si>
  <si>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</si>
  <si>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</si>
  <si>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</si>
  <si>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</si>
  <si>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</si>
  <si>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</si>
  <si>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</si>
  <si>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</si>
  <si>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</si>
  <si>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</si>
  <si>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</si>
  <si>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</si>
  <si>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</si>
  <si>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</si>
  <si>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</si>
  <si>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</si>
  <si>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</si>
  <si>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</si>
  <si>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</si>
  <si>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</si>
  <si>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</si>
  <si>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</si>
  <si>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</si>
  <si>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</si>
  <si>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</si>
  <si>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</si>
  <si>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</si>
  <si>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</si>
  <si>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</si>
  <si>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</si>
  <si>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</si>
  <si>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</si>
  <si>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</si>
  <si>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</si>
  <si>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</si>
  <si>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</si>
  <si>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</si>
  <si>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</si>
  <si>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</si>
  <si>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</si>
  <si>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</si>
  <si>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</si>
  <si>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</si>
  <si>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</si>
  <si>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</si>
  <si>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</si>
  <si>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</si>
  <si>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</si>
  <si>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</si>
  <si>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</si>
  <si>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</si>
  <si>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</si>
  <si>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</si>
  <si>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</si>
  <si>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</si>
  <si>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</si>
  <si>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</si>
  <si>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</si>
  <si>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</si>
  <si>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</si>
  <si>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</si>
  <si>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</si>
  <si>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</si>
  <si>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</si>
  <si>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</si>
  <si>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</si>
  <si>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</si>
  <si>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</si>
  <si>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</si>
  <si>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</si>
  <si>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</si>
  <si>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</si>
  <si>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</si>
  <si>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</si>
  <si>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</si>
  <si>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</si>
  <si>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</si>
  <si>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</si>
  <si>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</si>
  <si>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</si>
  <si>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</si>
  <si>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</si>
  <si>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</si>
  <si>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</si>
  <si>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</si>
  <si>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</si>
  <si>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</si>
  <si>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</si>
  <si>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</si>
  <si>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</si>
  <si>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</si>
  <si>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</si>
  <si>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</si>
  <si>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</si>
  <si>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</si>
  <si>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</si>
  <si>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</si>
  <si>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</si>
  <si>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</si>
  <si>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</si>
  <si>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</si>
  <si>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</si>
  <si>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</si>
  <si>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</si>
  <si>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</si>
  <si>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</si>
  <si>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</si>
  <si>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</si>
  <si>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</si>
  <si>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</si>
  <si>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</si>
  <si>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</si>
  <si>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</si>
  <si>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</si>
  <si>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</si>
  <si>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</si>
  <si>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</si>
  <si>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</si>
  <si>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</si>
  <si>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</si>
  <si>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</si>
  <si>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</si>
  <si>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</si>
  <si>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</si>
  <si>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</si>
  <si>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</si>
  <si>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</si>
  <si>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</si>
  <si>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</si>
  <si>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</si>
  <si>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</si>
  <si>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</si>
  <si>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</si>
  <si>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</si>
  <si>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</si>
  <si>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</si>
  <si>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</si>
  <si>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</si>
  <si>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</si>
  <si>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</si>
  <si>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</si>
  <si>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</si>
  <si>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</si>
  <si>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</si>
  <si>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</si>
  <si>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</si>
  <si>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</si>
  <si>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</si>
  <si>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</si>
  <si>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</si>
  <si>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</si>
  <si>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</si>
  <si>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</si>
  <si>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</si>
  <si>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</si>
  <si>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</si>
  <si>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</si>
  <si>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</si>
  <si>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</si>
  <si>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</si>
  <si>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</si>
  <si>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</si>
  <si>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</si>
  <si>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</si>
  <si>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</si>
  <si>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</si>
  <si>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</si>
  <si>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</si>
  <si>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</si>
  <si>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</si>
  <si>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</si>
  <si>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</si>
  <si>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</si>
  <si>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</si>
  <si>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</si>
  <si>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</si>
  <si>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</si>
  <si>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</si>
  <si>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</si>
  <si>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</si>
  <si>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</si>
  <si>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</si>
  <si>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</si>
  <si>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</si>
  <si>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</si>
  <si>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</si>
  <si>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</si>
  <si>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</si>
  <si>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</si>
  <si>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</si>
  <si>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</si>
  <si>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</si>
  <si>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</si>
  <si>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</si>
  <si>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</si>
  <si>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</si>
  <si>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</si>
  <si>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</si>
  <si>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</si>
  <si>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</si>
  <si>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</si>
  <si>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</si>
  <si>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</si>
  <si>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</si>
  <si>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</si>
  <si>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</si>
  <si>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</si>
  <si>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</si>
  <si>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</si>
  <si>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</si>
  <si>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</si>
  <si>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</si>
  <si>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</si>
  <si>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</si>
  <si>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</si>
  <si>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</si>
  <si>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</si>
  <si>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</si>
  <si>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</si>
  <si>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</si>
  <si>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</si>
  <si>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</si>
  <si>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</si>
  <si>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</si>
  <si>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</si>
  <si>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</si>
  <si>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</si>
  <si>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</si>
  <si>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</si>
  <si>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</si>
  <si>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</si>
  <si>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</si>
  <si>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</si>
  <si>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</si>
  <si>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</si>
  <si>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</si>
  <si>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</si>
  <si>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</si>
  <si>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</si>
  <si>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</si>
  <si>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</si>
  <si>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</si>
  <si>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</si>
  <si>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</si>
  <si>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</si>
  <si>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</si>
  <si>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</si>
  <si>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</si>
  <si>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</si>
  <si>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</si>
  <si>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</si>
  <si>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</si>
  <si>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</si>
  <si>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</si>
  <si>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</si>
  <si>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</si>
  <si>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</si>
  <si>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</si>
  <si>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</si>
  <si>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</si>
  <si>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</si>
  <si>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</si>
  <si>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</si>
  <si>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</si>
  <si>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</si>
  <si>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</si>
  <si>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</si>
  <si>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</si>
  <si>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</si>
  <si>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</si>
  <si>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</si>
  <si>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</si>
  <si>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</si>
  <si>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</si>
  <si>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</si>
  <si>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</si>
  <si>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</si>
  <si>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</si>
  <si>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</si>
  <si>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</si>
  <si>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</si>
  <si>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</si>
  <si>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</si>
  <si>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</si>
  <si>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</si>
  <si>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</si>
  <si>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</si>
  <si>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</si>
  <si>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</si>
  <si>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</si>
  <si>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</si>
  <si>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</si>
  <si>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</si>
  <si>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</si>
  <si>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</si>
  <si>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</si>
  <si>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</si>
  <si>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</si>
  <si>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</si>
  <si>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</si>
  <si>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</si>
  <si>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</si>
  <si>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</si>
  <si>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</si>
  <si>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</si>
  <si>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</si>
  <si>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</si>
  <si>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</si>
  <si>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</si>
  <si>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</si>
  <si>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</si>
  <si>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</si>
  <si>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</si>
  <si>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</si>
  <si>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</si>
  <si>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</si>
  <si>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</si>
  <si>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</si>
  <si>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</si>
  <si>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</si>
  <si>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</si>
  <si>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</si>
  <si>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</si>
  <si>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</si>
  <si>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</si>
  <si>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</si>
  <si>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</si>
  <si>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</si>
  <si>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</si>
  <si>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</si>
  <si>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</si>
  <si>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</si>
  <si>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</si>
  <si>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</si>
  <si>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</si>
  <si>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</si>
  <si>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</si>
  <si>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</si>
  <si>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</si>
  <si>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</si>
  <si>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</si>
  <si>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</si>
  <si>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</si>
  <si>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</si>
  <si>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</si>
  <si>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</si>
  <si>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</si>
  <si>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</si>
  <si>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</si>
  <si>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</si>
  <si>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</si>
  <si>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</si>
  <si>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</si>
  <si>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</si>
  <si>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</si>
  <si>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</si>
  <si>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</si>
  <si>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</si>
  <si>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</si>
  <si>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</si>
  <si>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</si>
  <si>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</si>
  <si>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</si>
  <si>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</si>
  <si>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</si>
  <si>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</si>
  <si>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</si>
  <si>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</si>
  <si>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</si>
  <si>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</si>
  <si>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</si>
  <si>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</si>
  <si>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</si>
  <si>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</si>
  <si>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</si>
  <si>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</si>
  <si>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</si>
  <si>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</si>
  <si>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</si>
  <si>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</si>
  <si>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</si>
  <si>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</si>
  <si>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</si>
  <si>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</si>
  <si>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</si>
  <si>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</si>
  <si>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</si>
  <si>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</si>
  <si>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</si>
  <si>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</si>
  <si>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</si>
  <si>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</si>
  <si>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</si>
  <si>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</si>
  <si>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</si>
  <si>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</si>
  <si>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</si>
  <si>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</si>
  <si>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</si>
  <si>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</si>
  <si>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</si>
  <si>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</si>
  <si>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</si>
  <si>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</si>
  <si>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</si>
  <si>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</si>
  <si>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</si>
  <si>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</si>
  <si>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</si>
  <si>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</si>
  <si>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</si>
  <si>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</si>
  <si>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</si>
  <si>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</si>
  <si>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</si>
  <si>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</si>
  <si>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</si>
  <si>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</si>
  <si>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</si>
  <si>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</si>
  <si>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</si>
  <si>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</si>
  <si>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</si>
  <si>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</si>
  <si>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</si>
  <si>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</si>
  <si>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</si>
  <si>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</si>
  <si>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</si>
  <si>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</si>
  <si>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</si>
  <si>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</si>
  <si>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</si>
  <si>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</si>
  <si>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</si>
  <si>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</si>
  <si>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</si>
  <si>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</si>
  <si>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</si>
  <si>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</si>
  <si>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</si>
  <si>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</si>
  <si>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</si>
  <si>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</si>
  <si>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</si>
  <si>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</si>
  <si>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</si>
  <si>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</si>
  <si>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</si>
  <si>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</si>
  <si>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</si>
  <si>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</si>
  <si>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</si>
  <si>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</si>
  <si>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</si>
  <si>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</si>
  <si>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</si>
  <si>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</si>
  <si>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</si>
  <si>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</si>
  <si>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</si>
  <si>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</si>
  <si>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</si>
  <si>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</si>
  <si>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</si>
  <si>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</si>
  <si>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</si>
  <si>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</si>
  <si>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</si>
  <si>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</si>
  <si>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</si>
  <si>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</si>
  <si>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</si>
  <si>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</si>
  <si>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</si>
  <si>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</si>
  <si>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</si>
  <si>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</si>
  <si>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</si>
  <si>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</si>
  <si>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</si>
  <si>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</si>
  <si>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</si>
  <si>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</si>
  <si>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</si>
  <si>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</si>
  <si>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</si>
  <si>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</si>
  <si>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</si>
  <si>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</si>
  <si>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</si>
  <si>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</si>
  <si>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</si>
  <si>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</si>
  <si>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</si>
  <si>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</si>
  <si>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</si>
  <si>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</si>
  <si>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</si>
  <si>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</si>
  <si>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</si>
  <si>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</si>
  <si>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</si>
  <si>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</si>
  <si>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</si>
  <si>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</si>
  <si>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</si>
  <si>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</si>
  <si>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</si>
  <si>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</si>
  <si>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</si>
  <si>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</si>
  <si>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</si>
  <si>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</si>
  <si>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</si>
  <si>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</si>
  <si>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</si>
  <si>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</si>
  <si>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</si>
  <si>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</si>
  <si>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</si>
  <si>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</si>
  <si>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</si>
  <si>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</si>
  <si>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</si>
  <si>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</si>
  <si>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</si>
  <si>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</si>
  <si>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</si>
  <si>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</si>
  <si>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</si>
  <si>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</si>
  <si>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</si>
  <si>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</si>
  <si>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</si>
  <si>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</si>
  <si>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</si>
  <si>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</si>
  <si>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</si>
  <si>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</si>
  <si>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</si>
  <si>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</si>
  <si>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</si>
  <si>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</si>
  <si>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</si>
  <si>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</si>
  <si>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</si>
  <si>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</si>
  <si>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</si>
  <si>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</si>
  <si>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</si>
  <si>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</si>
  <si>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</si>
  <si>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</si>
  <si>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</si>
  <si>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</si>
  <si>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</si>
  <si>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</si>
  <si>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</si>
  <si>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</si>
  <si>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</si>
  <si>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</si>
  <si>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</si>
  <si>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</si>
  <si>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</si>
  <si>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</si>
  <si>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</si>
  <si>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</si>
  <si>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</si>
  <si>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</si>
  <si>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</si>
  <si>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</si>
  <si>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</si>
  <si>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</si>
  <si>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</si>
  <si>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</si>
  <si>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</si>
  <si>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</si>
  <si>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</si>
  <si>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</si>
  <si>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</si>
  <si>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</si>
  <si>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</si>
  <si>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</si>
  <si>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</si>
  <si>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</si>
  <si>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</si>
  <si>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</si>
  <si>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</si>
  <si>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</si>
  <si>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</si>
  <si>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</si>
  <si>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</si>
  <si>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</si>
  <si>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</si>
  <si>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</si>
  <si>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</si>
  <si>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</si>
  <si>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</si>
  <si>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</si>
  <si>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</si>
  <si>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</si>
  <si>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</si>
  <si>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</si>
  <si>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</si>
  <si>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</si>
  <si>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</si>
  <si>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</si>
  <si>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</si>
  <si>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</si>
  <si>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</si>
  <si>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</si>
  <si>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</si>
  <si>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</si>
  <si>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</si>
  <si>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</si>
  <si>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</si>
  <si>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</si>
  <si>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</si>
  <si>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</si>
  <si>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</si>
  <si>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</si>
  <si>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</si>
  <si>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</si>
  <si>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</si>
  <si>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</si>
  <si>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</si>
  <si>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</si>
  <si>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</si>
  <si>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</si>
  <si>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</si>
  <si>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</si>
  <si>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</si>
  <si>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</si>
  <si>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</si>
  <si>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</si>
  <si>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</si>
  <si>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</si>
  <si>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</si>
  <si>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</si>
  <si>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</si>
  <si>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</si>
  <si>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</si>
  <si>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</si>
  <si>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</si>
  <si>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</si>
  <si>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</si>
  <si>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</si>
  <si>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</si>
  <si>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</si>
  <si>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</si>
  <si>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</si>
  <si>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</si>
  <si>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</si>
  <si>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</si>
  <si>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</si>
  <si>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</si>
  <si>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</si>
  <si>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</si>
  <si>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</si>
  <si>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</si>
  <si>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</si>
  <si>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</si>
  <si>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</si>
  <si>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</si>
  <si>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</si>
  <si>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</si>
  <si>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</si>
  <si>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</si>
  <si>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</si>
  <si>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</si>
  <si>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</si>
  <si>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</si>
  <si>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</si>
  <si>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</si>
  <si>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</si>
  <si>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</si>
  <si>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</si>
  <si>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</si>
  <si>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</si>
  <si>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</si>
  <si>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</si>
  <si>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</si>
  <si>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</si>
  <si>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</si>
  <si>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</si>
  <si>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</si>
  <si>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</si>
  <si>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</si>
  <si>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</si>
  <si>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</si>
  <si>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</si>
  <si>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</si>
  <si>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</si>
  <si>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</si>
  <si>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</si>
  <si>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</si>
  <si>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</si>
  <si>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</si>
  <si>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</si>
  <si>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</si>
  <si>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</si>
  <si>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</si>
  <si>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</si>
  <si>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</si>
  <si>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</si>
  <si>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</si>
  <si>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</si>
  <si>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</si>
  <si>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</si>
  <si>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</si>
  <si>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</si>
  <si>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</si>
  <si>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</si>
  <si>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</si>
  <si>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</si>
  <si>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</si>
  <si>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</si>
  <si>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</si>
  <si>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</si>
  <si>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</si>
  <si>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</si>
  <si>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</si>
  <si>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</si>
  <si>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</si>
  <si>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</si>
  <si>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</si>
  <si>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</si>
  <si>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</si>
  <si>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</si>
  <si>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</si>
  <si>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</si>
  <si>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</si>
  <si>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</si>
  <si>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</si>
  <si>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</si>
  <si>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</si>
  <si>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</si>
  <si>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</si>
  <si>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</si>
  <si>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</si>
  <si>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</si>
  <si>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</si>
  <si>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</si>
  <si>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</si>
  <si>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</si>
  <si>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</si>
  <si>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</si>
  <si>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</si>
  <si>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</si>
  <si>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</si>
  <si>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</si>
  <si>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</si>
  <si>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</si>
  <si>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</si>
  <si>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</si>
  <si>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</si>
  <si>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</si>
  <si>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</si>
  <si>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</si>
  <si>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</si>
  <si>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</si>
  <si>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</si>
  <si>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</si>
  <si>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</si>
  <si>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</si>
  <si>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</si>
  <si>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</si>
  <si>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</si>
  <si>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</si>
  <si>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</si>
  <si>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</si>
  <si>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</si>
  <si>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</si>
  <si>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</si>
  <si>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</si>
  <si>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</si>
  <si>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</si>
  <si>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</si>
  <si>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</si>
  <si>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</si>
  <si>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</si>
  <si>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</si>
  <si>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</si>
  <si>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</si>
  <si>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</si>
  <si>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</si>
  <si>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</si>
  <si>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</si>
  <si>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</si>
  <si>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</si>
  <si>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</si>
  <si>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</si>
  <si>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</si>
  <si>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</si>
  <si>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</si>
  <si>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</si>
  <si>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</si>
  <si>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</si>
  <si>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</si>
  <si>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</si>
  <si>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</si>
  <si>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</si>
  <si>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</si>
  <si>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</si>
  <si>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</si>
  <si>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</si>
  <si>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</si>
  <si>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</si>
  <si>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</si>
  <si>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</si>
  <si>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</si>
  <si>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</si>
  <si>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</si>
  <si>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</si>
  <si>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</si>
  <si>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</si>
  <si>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</si>
  <si>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</si>
  <si>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</si>
  <si>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</si>
  <si>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</si>
  <si>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</si>
  <si>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</si>
  <si>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</si>
  <si>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</si>
  <si>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</si>
  <si>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</si>
  <si>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</si>
  <si>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</si>
  <si>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</si>
  <si>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</si>
  <si>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</si>
  <si>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</si>
  <si>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</si>
  <si>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</si>
  <si>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</si>
  <si>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</si>
  <si>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</si>
  <si>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</si>
  <si>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</si>
  <si>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</si>
  <si>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</si>
  <si>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</si>
  <si>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</si>
  <si>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</si>
  <si>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</si>
  <si>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</si>
  <si>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</si>
  <si>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</si>
  <si>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</si>
  <si>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</si>
  <si>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</si>
  <si>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</si>
  <si>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</si>
  <si>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</si>
  <si>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</si>
  <si>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</si>
  <si>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</si>
  <si>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</si>
  <si>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</si>
  <si>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</si>
  <si>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</si>
  <si>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</si>
  <si>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</si>
  <si>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</si>
  <si>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</si>
  <si>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</si>
  <si>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</si>
  <si>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</si>
  <si>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</si>
  <si>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</si>
  <si>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</si>
  <si>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</si>
  <si>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</si>
  <si>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</si>
  <si>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</si>
  <si>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</si>
  <si>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</si>
  <si>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</si>
  <si>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</si>
  <si>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</si>
  <si>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</si>
  <si>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</si>
  <si>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</si>
  <si>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</si>
  <si>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</si>
  <si>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</si>
  <si>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</si>
  <si>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</si>
  <si>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</si>
  <si>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</si>
  <si>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</si>
  <si>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</si>
  <si>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</si>
  <si>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</si>
  <si>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</si>
  <si>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</si>
  <si>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</si>
  <si>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</si>
  <si>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</si>
  <si>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</si>
  <si>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</si>
  <si>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</si>
  <si>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</si>
  <si>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</si>
  <si>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</si>
  <si>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</si>
  <si>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</si>
  <si>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</si>
  <si>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</si>
  <si>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</si>
  <si>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</si>
  <si>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</si>
  <si>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</si>
  <si>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</si>
  <si>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</si>
  <si>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</si>
  <si>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</si>
  <si>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</si>
  <si>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</si>
  <si>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</si>
  <si>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</si>
  <si>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</si>
  <si>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</si>
  <si>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</si>
  <si>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</si>
  <si>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</si>
  <si>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</si>
  <si>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</si>
  <si>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</si>
  <si>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</si>
  <si>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</si>
  <si>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</si>
  <si>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</si>
  <si>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</si>
  <si>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</si>
  <si>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</si>
  <si>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</si>
  <si>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</si>
  <si>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</si>
  <si>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</si>
  <si>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</si>
  <si>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</si>
  <si>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</si>
  <si>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</si>
  <si>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</si>
  <si>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</si>
  <si>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</si>
  <si>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</si>
  <si>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</si>
  <si>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</si>
  <si>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</si>
  <si>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</si>
  <si>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</si>
  <si>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</si>
  <si>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</si>
  <si>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</si>
  <si>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</si>
  <si>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</si>
  <si>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</si>
  <si>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</si>
  <si>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</si>
  <si>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</si>
  <si>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</si>
  <si>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</si>
  <si>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</si>
  <si>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</si>
  <si>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</si>
  <si>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</si>
  <si>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</si>
  <si>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</si>
  <si>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</si>
  <si>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</si>
  <si>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</si>
  <si>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</si>
  <si>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</si>
  <si>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</si>
  <si>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</si>
  <si>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</si>
  <si>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</si>
  <si>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</si>
  <si>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</si>
  <si>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</si>
  <si>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</si>
  <si>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</si>
  <si>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</si>
  <si>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</si>
  <si>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</si>
  <si>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</si>
  <si>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</si>
  <si>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</si>
  <si>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</si>
  <si>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</si>
  <si>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</si>
  <si>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</si>
  <si>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</si>
  <si>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</si>
  <si>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</si>
  <si>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</si>
  <si>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</si>
  <si>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</si>
  <si>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</si>
  <si>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</si>
  <si>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</si>
  <si>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</si>
  <si>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</si>
  <si>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</si>
  <si>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</si>
  <si>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</si>
  <si>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</si>
  <si>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</si>
  <si>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</si>
  <si>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</si>
  <si>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</si>
  <si>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</si>
  <si>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</si>
  <si>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</si>
  <si>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</si>
  <si>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</si>
  <si>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</si>
  <si>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</si>
  <si>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</si>
  <si>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</si>
  <si>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</si>
  <si>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</si>
  <si>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</si>
  <si>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</si>
  <si>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</si>
  <si>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</si>
  <si>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</si>
  <si>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</si>
  <si>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</si>
  <si>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</si>
  <si>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</si>
  <si>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</si>
  <si>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</si>
  <si>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</si>
  <si>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</si>
  <si>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</si>
  <si>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</si>
  <si>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</si>
  <si>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</si>
  <si>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</si>
  <si>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</si>
  <si>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</si>
  <si>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</si>
  <si>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</si>
  <si>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</si>
  <si>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</si>
  <si>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</si>
  <si>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</si>
  <si>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</si>
  <si>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</si>
  <si>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</si>
  <si>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</si>
  <si>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</si>
  <si>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</si>
  <si>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</si>
  <si>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</si>
  <si>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</si>
  <si>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</si>
  <si>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</si>
  <si>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</si>
  <si>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</si>
  <si>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</si>
  <si>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</si>
  <si>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</si>
  <si>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</si>
  <si>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</si>
  <si>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</si>
  <si>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</si>
  <si>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</si>
  <si>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</si>
  <si>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</si>
  <si>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</si>
  <si>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</si>
  <si>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</si>
  <si>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</si>
  <si>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</si>
  <si>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</si>
  <si>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</si>
  <si>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</si>
  <si>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</si>
  <si>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</si>
  <si>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</si>
  <si>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</si>
  <si>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</si>
  <si>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</si>
  <si>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</si>
  <si>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</si>
  <si>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</si>
  <si>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</si>
  <si>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</si>
  <si>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</si>
  <si>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</si>
  <si>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</si>
  <si>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</si>
  <si>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</si>
  <si>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</si>
  <si>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</si>
  <si>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</si>
  <si>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</si>
  <si>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</si>
  <si>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</si>
  <si>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</si>
  <si>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</si>
  <si>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</si>
  <si>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</si>
  <si>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</si>
  <si>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</si>
  <si>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</si>
  <si>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</si>
  <si>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</si>
  <si>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</si>
  <si>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</si>
  <si>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</si>
  <si>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</si>
  <si>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</si>
  <si>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</si>
  <si>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</si>
  <si>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</si>
  <si>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</si>
  <si>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</si>
  <si>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</si>
  <si>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</si>
  <si>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</si>
  <si>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</si>
  <si>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</si>
  <si>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</si>
  <si>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</si>
  <si>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</si>
  <si>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</si>
  <si>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</si>
  <si>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</si>
  <si>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</si>
  <si>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</si>
  <si>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</si>
  <si>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</si>
  <si>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</si>
  <si>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</si>
  <si>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</si>
  <si>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</si>
  <si>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</si>
  <si>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</si>
  <si>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</si>
  <si>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</si>
  <si>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</si>
  <si>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</si>
  <si>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</si>
  <si>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</si>
  <si>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</si>
  <si>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</si>
  <si>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</si>
  <si>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</si>
  <si>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</si>
  <si>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</si>
  <si>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</si>
  <si>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</si>
  <si>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</si>
  <si>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</si>
  <si>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</si>
  <si>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</si>
  <si>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</si>
  <si>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</si>
  <si>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</si>
  <si>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</si>
  <si>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</si>
  <si>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</si>
  <si>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</si>
  <si>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</si>
  <si>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</si>
  <si>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</si>
  <si>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</si>
  <si>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</si>
  <si>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</si>
  <si>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</si>
  <si>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</si>
  <si>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</si>
  <si>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</si>
  <si>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</si>
  <si>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</si>
  <si>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</si>
  <si>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</si>
  <si>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</si>
  <si>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</si>
  <si>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</si>
  <si>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</si>
  <si>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</si>
  <si>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</si>
  <si>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</si>
  <si>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</si>
  <si>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</si>
  <si>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</si>
  <si>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</si>
  <si>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</si>
  <si>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</si>
  <si>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</si>
  <si>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</si>
  <si>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</si>
  <si>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</si>
  <si>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</si>
  <si>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</si>
  <si>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</si>
  <si>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</si>
  <si>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</si>
  <si>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</si>
  <si>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</si>
  <si>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</si>
  <si>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</si>
  <si>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</si>
  <si>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</si>
  <si>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</si>
  <si>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</si>
  <si>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</si>
  <si>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</si>
  <si>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</si>
  <si>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</si>
  <si>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</si>
  <si>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</si>
  <si>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</si>
  <si>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</si>
  <si>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</si>
  <si>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</si>
  <si>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</si>
  <si>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</si>
  <si>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</si>
  <si>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</si>
  <si>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</si>
  <si>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</si>
  <si>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</si>
  <si>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</si>
  <si>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</si>
  <si>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</si>
  <si>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</si>
  <si>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</si>
  <si>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</si>
  <si>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</si>
  <si>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</si>
  <si>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</si>
  <si>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</si>
  <si>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</si>
  <si>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</si>
  <si>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</si>
  <si>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</si>
  <si>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</si>
  <si>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</si>
  <si>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</si>
  <si>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</si>
  <si>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</si>
  <si>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</si>
  <si>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</si>
  <si>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</si>
  <si>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</si>
  <si>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</si>
  <si>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</si>
  <si>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</si>
  <si>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</si>
  <si>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</si>
  <si>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</si>
  <si>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</si>
  <si>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</si>
  <si>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</si>
  <si>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</si>
  <si>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</si>
  <si>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</si>
  <si>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</si>
  <si>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</si>
  <si>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</si>
  <si>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</si>
  <si>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</si>
  <si>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</si>
  <si>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</si>
  <si>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</si>
  <si>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</si>
  <si>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</si>
  <si>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</si>
  <si>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</si>
  <si>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</si>
  <si>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</si>
  <si>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</si>
  <si>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</si>
  <si>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</si>
  <si>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</si>
  <si>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</si>
  <si>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</si>
  <si>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</si>
  <si>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</si>
  <si>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</si>
  <si>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</si>
  <si>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</si>
  <si>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</si>
  <si>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</si>
  <si>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</si>
  <si>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</si>
  <si>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</si>
  <si>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</si>
  <si>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</si>
  <si>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</si>
  <si>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</si>
  <si>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</si>
  <si>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</si>
  <si>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</si>
  <si>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</si>
  <si>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</si>
  <si>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</si>
  <si>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</si>
  <si>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</si>
  <si>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</si>
  <si>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</si>
  <si>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</si>
  <si>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</si>
  <si>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</si>
  <si>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</si>
  <si>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</si>
  <si>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</si>
  <si>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</si>
  <si>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</si>
  <si>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</si>
  <si>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</si>
  <si>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</si>
  <si>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</si>
  <si>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</si>
  <si>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</si>
  <si>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</si>
  <si>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</si>
  <si>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</si>
  <si>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</si>
  <si>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</si>
  <si>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</si>
  <si>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</si>
  <si>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</si>
  <si>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</si>
  <si>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</si>
  <si>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</si>
  <si>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</si>
  <si>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</si>
  <si>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</si>
  <si>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</si>
  <si>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</si>
  <si>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</si>
  <si>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</si>
  <si>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</si>
  <si>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</si>
  <si>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</si>
  <si>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</si>
  <si>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</si>
  <si>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</si>
  <si>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</si>
  <si>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</si>
  <si>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</si>
  <si>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</si>
  <si>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</si>
  <si>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</si>
  <si>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</si>
  <si>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</si>
  <si>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</si>
  <si>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</si>
  <si>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</si>
  <si>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</si>
  <si>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</si>
  <si>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</si>
  <si>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</si>
  <si>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</si>
  <si>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</si>
  <si>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</si>
  <si>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</si>
  <si>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</si>
  <si>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</si>
  <si>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</si>
  <si>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</si>
  <si>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</si>
  <si>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</si>
  <si>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</si>
  <si>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</si>
  <si>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</si>
  <si>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</si>
  <si>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</si>
  <si>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</si>
  <si>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</si>
  <si>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</si>
  <si>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</si>
  <si>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</si>
  <si>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</si>
  <si>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</si>
  <si>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</si>
  <si>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</si>
  <si>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</si>
  <si>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</si>
  <si>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</si>
  <si>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</si>
  <si>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</si>
  <si>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</si>
  <si>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</si>
  <si>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</si>
  <si>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</si>
  <si>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</si>
  <si>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</si>
  <si>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</si>
  <si>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</si>
  <si>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</si>
  <si>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</si>
  <si>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</si>
  <si>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</si>
  <si>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</si>
  <si>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</si>
  <si>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</si>
  <si>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</si>
  <si>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</si>
  <si>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</si>
  <si>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</si>
  <si>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</si>
  <si>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</si>
  <si>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</si>
  <si>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</si>
  <si>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</si>
  <si>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</si>
  <si>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</si>
  <si>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</si>
  <si>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</si>
  <si>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</si>
  <si>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</si>
  <si>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</si>
  <si>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</si>
  <si>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</si>
  <si>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</si>
  <si>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</si>
  <si>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</si>
  <si>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</si>
  <si>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</si>
  <si>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</si>
  <si>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</si>
  <si>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</si>
  <si>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</si>
  <si>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</si>
  <si>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</si>
  <si>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</si>
  <si>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</si>
  <si>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</si>
  <si>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</si>
  <si>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</si>
  <si>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</si>
  <si>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</si>
  <si>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</si>
  <si>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</si>
  <si>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</si>
  <si>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</si>
  <si>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</si>
  <si>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</si>
  <si>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</si>
  <si>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</si>
  <si>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</si>
  <si>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</si>
  <si>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</si>
  <si>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</si>
  <si>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</si>
  <si>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</si>
  <si>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</si>
  <si>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</si>
  <si>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</si>
  <si>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</si>
  <si>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</si>
  <si>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</si>
  <si>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</si>
  <si>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</si>
  <si>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</si>
  <si>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</si>
  <si>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</si>
  <si>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</si>
  <si>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</si>
  <si>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</si>
  <si>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</si>
  <si>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</si>
  <si>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</si>
  <si>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</si>
  <si>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</si>
  <si>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</si>
  <si>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</si>
  <si>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</si>
  <si>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</si>
  <si>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</si>
  <si>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</si>
  <si>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</si>
  <si>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</si>
  <si>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</si>
  <si>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</si>
  <si>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</si>
  <si>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</si>
  <si>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</si>
  <si>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</si>
  <si>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</si>
  <si>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</si>
  <si>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</si>
  <si>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</si>
  <si>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</si>
  <si>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</si>
  <si>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</si>
  <si>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</si>
  <si>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</si>
  <si>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</si>
  <si>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</si>
  <si>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</si>
  <si>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</si>
  <si>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</si>
  <si>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</si>
  <si>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</si>
  <si>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</si>
  <si>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</si>
  <si>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</si>
  <si>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</si>
  <si>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</si>
  <si>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</si>
  <si>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</si>
  <si>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</si>
  <si>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</si>
  <si>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</si>
  <si>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</si>
  <si>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</si>
  <si>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</si>
  <si>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</si>
  <si>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</si>
  <si>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</si>
  <si>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</si>
  <si>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</si>
  <si>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</si>
  <si>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</si>
  <si>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</si>
  <si>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</si>
  <si>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</si>
  <si>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</si>
  <si>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</si>
  <si>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</si>
  <si>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</si>
  <si>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</si>
  <si>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</si>
  <si>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</si>
  <si>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</si>
  <si>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</si>
  <si>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</si>
  <si>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</si>
  <si>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</si>
  <si>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</si>
  <si>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</si>
  <si>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</si>
  <si>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</si>
  <si>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</si>
  <si>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</si>
  <si>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</si>
  <si>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</si>
  <si>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</si>
  <si>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</si>
  <si>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</si>
  <si>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</si>
  <si>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</si>
  <si>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</si>
  <si>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</si>
  <si>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</si>
  <si>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</si>
  <si>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</si>
  <si>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</si>
  <si>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</si>
  <si>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</si>
  <si>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</si>
  <si>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</si>
  <si>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</si>
  <si>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</si>
  <si>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</si>
  <si>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</si>
  <si>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</si>
  <si>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</si>
  <si>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</si>
  <si>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</si>
  <si>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</si>
  <si>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</si>
  <si>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</si>
  <si>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</si>
  <si>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</si>
  <si>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</si>
  <si>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</si>
  <si>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</si>
  <si>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</si>
  <si>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</si>
  <si>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</si>
  <si>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</si>
  <si>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</si>
  <si>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</si>
  <si>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</si>
  <si>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</si>
  <si>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</si>
  <si>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</si>
  <si>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</si>
  <si>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</si>
  <si>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</si>
  <si>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</si>
  <si>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</si>
  <si>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</si>
  <si>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</si>
  <si>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</si>
  <si>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</si>
  <si>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</si>
  <si>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</si>
  <si>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</si>
  <si>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</si>
  <si>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</si>
  <si>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</si>
  <si>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</si>
  <si>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</si>
  <si>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</si>
  <si>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</si>
  <si>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</si>
  <si>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</si>
  <si>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</si>
  <si>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</si>
  <si>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</si>
  <si>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</si>
  <si>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</si>
  <si>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</si>
  <si>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</si>
  <si>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</si>
  <si>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</si>
  <si>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</si>
  <si>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</si>
  <si>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</si>
  <si>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</si>
  <si>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</si>
  <si>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</si>
  <si>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</si>
  <si>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</si>
  <si>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</si>
  <si>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</si>
  <si>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</si>
  <si>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</si>
  <si>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</si>
  <si>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</si>
  <si>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</si>
  <si>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</si>
  <si>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</si>
  <si>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</si>
  <si>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</si>
  <si>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</si>
  <si>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</si>
  <si>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</si>
  <si>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</si>
  <si>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</si>
  <si>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</si>
  <si>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</si>
  <si>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</si>
  <si>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</si>
  <si>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</si>
  <si>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</si>
  <si>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</si>
  <si>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</si>
  <si>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</si>
  <si>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</si>
  <si>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</si>
  <si>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</si>
  <si>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</si>
  <si>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</si>
  <si>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</si>
  <si>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</si>
  <si>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</si>
  <si>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</si>
  <si>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</si>
  <si>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</si>
  <si>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</si>
  <si>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</si>
  <si>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</si>
  <si>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</si>
  <si>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</si>
  <si>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</si>
  <si>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</si>
  <si>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</si>
  <si>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</si>
  <si>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</si>
  <si>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</si>
  <si>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</si>
  <si>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</si>
  <si>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</si>
  <si>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</si>
  <si>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</si>
  <si>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</si>
  <si>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</si>
  <si>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</si>
  <si>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</si>
  <si>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</si>
  <si>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</si>
  <si>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</si>
  <si>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</si>
  <si>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</si>
  <si>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</si>
  <si>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</si>
  <si>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</si>
  <si>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</si>
  <si>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</si>
  <si>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</si>
  <si>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</si>
  <si>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</si>
  <si>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</si>
  <si>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</si>
  <si>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</si>
  <si>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</si>
  <si>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</si>
  <si>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</si>
  <si>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</si>
  <si>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</si>
  <si>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</si>
  <si>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</si>
  <si>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</si>
  <si>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</si>
  <si>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</si>
  <si>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</si>
  <si>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</si>
  <si>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</si>
  <si>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</si>
  <si>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</si>
  <si>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</si>
  <si>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</si>
  <si>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</si>
  <si>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</si>
  <si>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</si>
  <si>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</si>
  <si>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</si>
  <si>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</si>
  <si>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</si>
  <si>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</si>
  <si>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</si>
  <si>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</si>
  <si>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</si>
  <si>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</si>
  <si>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</si>
  <si>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</si>
  <si>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</si>
  <si>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</si>
  <si>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</si>
  <si>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</si>
  <si>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</si>
  <si>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</si>
  <si>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</si>
  <si>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</si>
  <si>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</si>
  <si>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</si>
  <si>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</si>
  <si>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</si>
  <si>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</si>
  <si>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</si>
  <si>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</si>
  <si>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</si>
  <si>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</si>
  <si>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</si>
  <si>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</si>
  <si>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</si>
  <si>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</si>
  <si>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</si>
  <si>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</si>
  <si>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</si>
  <si>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</si>
  <si>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</si>
  <si>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</si>
  <si>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</si>
  <si>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</si>
  <si>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</si>
  <si>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</si>
  <si>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</si>
  <si>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</si>
  <si>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</si>
  <si>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</si>
  <si>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</si>
  <si>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</si>
  <si>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</si>
  <si>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</si>
  <si>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</si>
  <si>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</si>
  <si>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</si>
  <si>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</si>
  <si>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</si>
  <si>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</si>
  <si>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</si>
  <si>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</si>
  <si>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</si>
  <si>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</si>
  <si>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</si>
  <si>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</si>
  <si>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</si>
  <si>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</si>
  <si>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</si>
  <si>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</si>
  <si>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</si>
  <si>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</si>
  <si>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</si>
  <si>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</si>
  <si>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</si>
  <si>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</si>
  <si>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</si>
  <si>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</si>
  <si>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</si>
  <si>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</si>
  <si>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</si>
  <si>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</si>
  <si>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</si>
  <si>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</si>
  <si>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</si>
  <si>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</si>
  <si>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</si>
  <si>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</si>
  <si>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</si>
  <si>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</si>
  <si>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</si>
  <si>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</si>
  <si>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</si>
  <si>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</si>
  <si>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</si>
  <si>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</si>
  <si>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</si>
  <si>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</si>
  <si>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</si>
  <si>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</si>
  <si>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</si>
  <si>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</si>
  <si>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</si>
  <si>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</si>
  <si>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</si>
  <si>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</si>
  <si>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</si>
  <si>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</si>
  <si>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</si>
  <si>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</si>
  <si>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</si>
  <si>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</si>
  <si>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</si>
  <si>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</si>
  <si>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</si>
  <si>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</si>
  <si>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</si>
  <si>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</si>
  <si>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</si>
  <si>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</si>
  <si>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</si>
  <si>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</si>
  <si>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</si>
  <si>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</si>
  <si>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</si>
  <si>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</si>
  <si>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</si>
  <si>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</si>
  <si>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</si>
  <si>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</si>
  <si>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</si>
  <si>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</si>
  <si>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</si>
  <si>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</si>
  <si>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</si>
  <si>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</si>
  <si>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</si>
  <si>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</si>
  <si>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</si>
  <si>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</si>
  <si>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</si>
  <si>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</si>
  <si>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</si>
  <si>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</si>
  <si>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</si>
  <si>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</si>
  <si>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</si>
  <si>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</si>
  <si>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</si>
  <si>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</si>
  <si>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</si>
  <si>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</si>
  <si>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</si>
  <si>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</si>
  <si>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</si>
  <si>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</si>
  <si>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</si>
  <si>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</si>
  <si>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</si>
  <si>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</si>
  <si>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</si>
  <si>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</si>
  <si>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</si>
  <si>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</si>
  <si>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</si>
  <si>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</si>
  <si>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</si>
  <si>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</si>
  <si>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</si>
  <si>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</si>
  <si>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</si>
  <si>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</si>
  <si>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</si>
  <si>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</si>
  <si>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</si>
  <si>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</si>
  <si>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</si>
  <si>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</si>
  <si>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</si>
  <si>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</si>
  <si>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</si>
  <si>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</si>
  <si>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</si>
  <si>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</si>
  <si>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</si>
  <si>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</si>
  <si>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</si>
  <si>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</si>
  <si>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</si>
  <si>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</si>
  <si>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</si>
  <si>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</si>
  <si>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</si>
  <si>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</si>
  <si>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</si>
  <si>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</si>
  <si>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</si>
  <si>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</si>
  <si>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</si>
  <si>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</si>
  <si>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</si>
  <si>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</si>
  <si>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</si>
  <si>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</si>
  <si>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</si>
  <si>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</si>
  <si>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</si>
  <si>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</si>
  <si>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</si>
  <si>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</si>
  <si>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</si>
  <si>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</si>
  <si>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</si>
  <si>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</si>
  <si>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</si>
  <si>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</si>
  <si>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</si>
  <si>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</si>
  <si>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</si>
  <si>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</si>
  <si>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</si>
  <si>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</si>
  <si>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</si>
  <si>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</si>
  <si>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</si>
  <si>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</si>
  <si>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</si>
  <si>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</si>
  <si>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</si>
  <si>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</si>
  <si>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</si>
  <si>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</si>
  <si>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</si>
  <si>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</si>
  <si>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</si>
  <si>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</si>
  <si>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</si>
  <si>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</si>
  <si>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</si>
  <si>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</si>
  <si>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</si>
  <si>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</si>
  <si>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</si>
  <si>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</si>
  <si>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</si>
  <si>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</si>
  <si>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</si>
  <si>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</si>
  <si>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</si>
  <si>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</si>
  <si>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</si>
  <si>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</si>
  <si>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</si>
  <si>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</si>
  <si>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</si>
  <si>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</si>
  <si>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</si>
  <si>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</si>
  <si>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</si>
  <si>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</si>
  <si>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</si>
  <si>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</si>
  <si>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</si>
  <si>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</si>
  <si>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</si>
  <si>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</si>
  <si>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</si>
  <si>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</si>
  <si>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</si>
  <si>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</si>
  <si>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</si>
  <si>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</si>
  <si>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</si>
  <si>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</si>
  <si>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</si>
  <si>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</si>
  <si>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</si>
  <si>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</si>
  <si>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</si>
  <si>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</si>
  <si>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</si>
  <si>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</si>
  <si>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</si>
  <si>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</si>
  <si>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</si>
  <si>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</si>
  <si>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</si>
  <si>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</si>
  <si>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</si>
  <si>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</si>
  <si>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</si>
  <si>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</si>
  <si>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</si>
  <si>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</si>
  <si>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</si>
  <si>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</si>
  <si>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</si>
  <si>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</si>
  <si>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</si>
  <si>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</si>
  <si>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</si>
  <si>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</si>
  <si>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</si>
  <si>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</si>
  <si>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</si>
  <si>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</si>
  <si>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</si>
  <si>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</si>
  <si>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</si>
  <si>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</si>
  <si>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</si>
  <si>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</si>
  <si>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</si>
  <si>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</si>
  <si>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</si>
  <si>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</si>
  <si>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</si>
  <si>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</si>
  <si>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</si>
  <si>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</si>
  <si>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</si>
  <si>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</si>
  <si>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</si>
  <si>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</si>
  <si>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</si>
  <si>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</si>
  <si>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</si>
  <si>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</si>
  <si>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</si>
  <si>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</si>
  <si>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</si>
  <si>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</si>
  <si>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</si>
  <si>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</si>
  <si>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</si>
  <si>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</si>
  <si>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</si>
  <si>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</si>
  <si>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</si>
  <si>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</si>
  <si>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</si>
  <si>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</si>
  <si>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</si>
  <si>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</si>
  <si>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</si>
  <si>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</si>
  <si>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</si>
  <si>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</si>
  <si>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</si>
  <si>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</si>
  <si>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</si>
  <si>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</si>
  <si>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</si>
  <si>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</si>
  <si>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</si>
  <si>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</si>
  <si>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</si>
  <si>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</si>
  <si>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</si>
  <si>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</si>
  <si>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</si>
  <si>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</si>
  <si>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</si>
  <si>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</si>
  <si>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</si>
  <si>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</si>
  <si>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</si>
  <si>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</si>
  <si>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</si>
  <si>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</si>
  <si>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</si>
  <si>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</si>
  <si>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</si>
  <si>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</si>
  <si>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</si>
  <si>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</si>
  <si>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</si>
  <si>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</si>
  <si>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</si>
  <si>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</si>
  <si>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</si>
  <si>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</si>
  <si>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</si>
  <si>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</si>
  <si>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</si>
  <si>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</si>
  <si>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</si>
  <si>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</si>
  <si>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</si>
  <si>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</si>
  <si>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</si>
  <si>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</si>
  <si>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</si>
  <si>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</si>
  <si>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</si>
  <si>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</si>
  <si>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</si>
  <si>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</si>
  <si>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</si>
  <si>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</si>
  <si>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</si>
  <si>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</si>
  <si>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</si>
  <si>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</si>
  <si>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</si>
  <si>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</si>
  <si>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</si>
  <si>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</si>
  <si>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</si>
  <si>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</si>
  <si>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</si>
  <si>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</si>
  <si>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</si>
  <si>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</si>
  <si>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</si>
  <si>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</si>
  <si>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</si>
  <si>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</si>
  <si>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</si>
  <si>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</si>
  <si>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</si>
  <si>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</si>
  <si>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</si>
  <si>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</si>
  <si>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</si>
  <si>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</si>
  <si>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</si>
  <si>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</si>
  <si>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</si>
  <si>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</si>
  <si>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</si>
  <si>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</si>
  <si>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</si>
  <si>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</si>
  <si>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</si>
  <si>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</si>
  <si>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</si>
  <si>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</si>
  <si>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</si>
  <si>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</si>
  <si>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</si>
  <si>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</si>
  <si>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</si>
  <si>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</si>
  <si>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</si>
  <si>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</si>
  <si>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</si>
  <si>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</si>
  <si>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</si>
  <si>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</si>
  <si>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</si>
  <si>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</si>
  <si>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</si>
  <si>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</si>
  <si>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</si>
  <si>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</si>
  <si>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</si>
  <si>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</si>
  <si>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</si>
  <si>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</si>
  <si>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</si>
  <si>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</si>
  <si>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</si>
  <si>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</si>
  <si>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</si>
  <si>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</si>
  <si>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</si>
  <si>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</si>
  <si>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</si>
  <si>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</si>
  <si>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</si>
  <si>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</si>
  <si>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</si>
  <si>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</si>
  <si>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</si>
  <si>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</si>
  <si>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</si>
  <si>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</si>
  <si>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</si>
  <si>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</si>
  <si>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</si>
  <si>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</si>
  <si>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</si>
  <si>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</si>
  <si>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</si>
  <si>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</si>
  <si>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</si>
  <si>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</si>
  <si>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</si>
  <si>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</si>
  <si>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</si>
  <si>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</si>
  <si>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</si>
  <si>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</si>
  <si>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</si>
  <si>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</si>
  <si>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</si>
  <si>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</si>
  <si>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</si>
  <si>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</si>
  <si>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</si>
  <si>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</si>
  <si>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</si>
  <si>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</si>
  <si>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</si>
  <si>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</si>
  <si>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</si>
  <si>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</si>
  <si>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</si>
  <si>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</si>
  <si>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</si>
  <si>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</si>
  <si>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</si>
  <si>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</si>
  <si>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</si>
  <si>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</si>
  <si>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</si>
  <si>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</si>
  <si>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</si>
  <si>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</si>
  <si>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</si>
  <si>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</si>
  <si>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</si>
  <si>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</si>
  <si>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</si>
  <si>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</si>
  <si>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</si>
  <si>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</si>
  <si>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</si>
  <si>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</si>
  <si>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</si>
  <si>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</si>
  <si>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</si>
  <si>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</si>
  <si>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</si>
  <si>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</si>
  <si>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</si>
  <si>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</si>
  <si>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</si>
  <si>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</si>
  <si>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</si>
  <si>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</si>
  <si>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</si>
  <si>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</si>
  <si>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</si>
  <si>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</si>
  <si>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</si>
  <si>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</si>
  <si>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</si>
  <si>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</si>
  <si>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</si>
  <si>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</si>
  <si>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</si>
  <si>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</si>
  <si>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</si>
  <si>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</si>
  <si>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</si>
  <si>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</si>
  <si>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</si>
  <si>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</si>
  <si>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</si>
  <si>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</si>
  <si>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</si>
  <si>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</si>
  <si>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</si>
  <si>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</si>
  <si>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</si>
  <si>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</si>
  <si>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</si>
  <si>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</si>
  <si>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</si>
  <si>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</si>
  <si>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</si>
  <si>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</si>
  <si>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</si>
  <si>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</si>
  <si>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</si>
  <si>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</si>
  <si>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</si>
  <si>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</si>
  <si>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</si>
  <si>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</si>
  <si>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</si>
  <si>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</si>
  <si>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</si>
  <si>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</si>
  <si>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</si>
  <si>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</si>
  <si>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</si>
  <si>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</si>
  <si>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</si>
  <si>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</si>
  <si>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</si>
  <si>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</si>
  <si>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</si>
  <si>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</si>
  <si>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</si>
  <si>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</si>
  <si>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</si>
  <si>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</si>
  <si>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</si>
  <si>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</si>
  <si>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</si>
  <si>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</si>
  <si>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</si>
  <si>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</si>
  <si>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</si>
  <si>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</si>
  <si>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</si>
  <si>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</si>
  <si>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</si>
  <si>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</si>
  <si>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</si>
  <si>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</si>
  <si>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</si>
  <si>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</si>
  <si>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</si>
  <si>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</si>
  <si>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</si>
  <si>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</si>
  <si>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</si>
  <si>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</si>
  <si>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</si>
  <si>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</si>
  <si>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</si>
  <si>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</si>
  <si>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</si>
  <si>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</si>
  <si>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</si>
  <si>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</si>
  <si>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</si>
  <si>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</si>
  <si>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</si>
  <si>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</si>
  <si>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</si>
  <si>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</si>
  <si>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</si>
  <si>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</si>
  <si>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</si>
  <si>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</si>
  <si>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</si>
  <si>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</si>
  <si>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</si>
  <si>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</si>
  <si>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</si>
  <si>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</si>
  <si>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</si>
  <si>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</si>
  <si>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</si>
  <si>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</si>
  <si>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</si>
  <si>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</si>
  <si>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</si>
  <si>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</si>
  <si>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</si>
  <si>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</si>
  <si>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</si>
  <si>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</si>
  <si>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</si>
  <si>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</si>
  <si>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</si>
  <si>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</si>
  <si>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</si>
  <si>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</si>
  <si>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</si>
  <si>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</si>
  <si>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</si>
  <si>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</si>
  <si>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</si>
  <si>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</si>
  <si>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</si>
  <si>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</si>
  <si>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</si>
  <si>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</si>
  <si>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</si>
  <si>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</si>
  <si>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</si>
  <si>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</si>
  <si>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</si>
  <si>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</si>
  <si>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</si>
  <si>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</si>
  <si>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</si>
  <si>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</si>
  <si>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</si>
  <si>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</si>
  <si>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</si>
  <si>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</si>
  <si>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</si>
  <si>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</si>
  <si>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</si>
  <si>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</si>
  <si>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</si>
  <si>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</si>
  <si>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</si>
  <si>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</si>
  <si>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</si>
  <si>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</si>
  <si>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</si>
  <si>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</si>
  <si>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</si>
  <si>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</si>
  <si>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</si>
  <si>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</si>
  <si>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</si>
  <si>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</si>
  <si>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</si>
  <si>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</si>
  <si>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</si>
  <si>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</si>
  <si>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</si>
  <si>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</si>
  <si>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</si>
  <si>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</si>
  <si>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</si>
  <si>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</si>
  <si>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</si>
  <si>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</si>
  <si>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</si>
  <si>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</si>
  <si>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</si>
  <si>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</si>
  <si>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</si>
  <si>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</si>
  <si>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</si>
  <si>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</si>
  <si>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</si>
  <si>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</si>
  <si>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</si>
  <si>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</si>
  <si>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</si>
  <si>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</si>
  <si>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</si>
  <si>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</si>
  <si>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</si>
  <si>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</si>
  <si>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</si>
  <si>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</si>
  <si>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</si>
  <si>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</si>
  <si>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</si>
  <si>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</si>
  <si>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</si>
  <si>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</si>
  <si>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</si>
  <si>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</si>
  <si>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</si>
  <si>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</si>
  <si>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</si>
  <si>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</si>
  <si>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</si>
  <si>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</si>
  <si>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</si>
  <si>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</si>
  <si>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</si>
  <si>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</si>
  <si>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</si>
  <si>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</si>
  <si>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</si>
  <si>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</si>
  <si>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</si>
  <si>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</si>
  <si>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</si>
  <si>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</si>
  <si>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</si>
  <si>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</si>
  <si>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</si>
  <si>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</si>
  <si>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</si>
  <si>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</si>
  <si>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</si>
  <si>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</si>
  <si>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</si>
  <si>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</si>
  <si>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</si>
  <si>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</si>
  <si>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</si>
  <si>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</si>
  <si>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</si>
  <si>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</si>
  <si>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</si>
  <si>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</si>
  <si>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</si>
  <si>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</si>
  <si>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</si>
  <si>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</si>
  <si>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</si>
  <si>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</si>
  <si>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</si>
  <si>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</si>
  <si>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</si>
  <si>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</si>
  <si>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</si>
  <si>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</si>
  <si>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</si>
  <si>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</si>
  <si>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</si>
  <si>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</si>
  <si>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</si>
  <si>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</si>
  <si>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</si>
  <si>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</si>
  <si>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</si>
  <si>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</si>
  <si>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</si>
  <si>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</si>
  <si>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</si>
  <si>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</si>
  <si>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</si>
  <si>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</si>
  <si>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</si>
  <si>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</si>
  <si>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</si>
  <si>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</si>
  <si>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</si>
  <si>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</si>
  <si>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</si>
  <si>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</si>
  <si>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</si>
  <si>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</si>
  <si>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</si>
  <si>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</si>
  <si>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</si>
  <si>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</si>
  <si>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</si>
  <si>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</si>
  <si>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</si>
  <si>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</si>
  <si>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</si>
  <si>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</si>
  <si>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</si>
  <si>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</si>
  <si>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</si>
  <si>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</si>
  <si>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</si>
  <si>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</si>
  <si>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</si>
  <si>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</si>
  <si>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</si>
  <si>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</si>
  <si>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</si>
  <si>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</si>
  <si>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</si>
  <si>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</si>
  <si>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</si>
  <si>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</si>
  <si>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</si>
  <si>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</si>
  <si>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</si>
  <si>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</si>
  <si>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</si>
  <si>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</si>
  <si>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</si>
  <si>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</si>
  <si>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</si>
  <si>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</si>
  <si>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</si>
  <si>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</si>
  <si>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</si>
  <si>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</si>
  <si>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</si>
  <si>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</si>
  <si>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</si>
  <si>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</si>
  <si>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</si>
  <si>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</si>
  <si>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</si>
  <si>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</si>
  <si>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</si>
  <si>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</si>
  <si>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</si>
  <si>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</si>
  <si>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</si>
  <si>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</si>
  <si>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</si>
  <si>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</si>
  <si>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</si>
  <si>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</si>
  <si>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</si>
  <si>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</si>
  <si>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</si>
  <si>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</si>
  <si>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</si>
  <si>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</si>
  <si>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</si>
  <si>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</si>
  <si>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</si>
  <si>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</si>
  <si>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</si>
  <si>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</si>
  <si>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</si>
  <si>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</si>
  <si>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</si>
  <si>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</si>
  <si>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</si>
  <si>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</si>
  <si>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</si>
  <si>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</si>
  <si>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</si>
  <si>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</si>
  <si>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</si>
  <si>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</si>
  <si>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</si>
  <si>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</si>
  <si>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</si>
  <si>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</si>
  <si>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</si>
  <si>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</si>
  <si>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</si>
  <si>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</si>
  <si>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</si>
  <si>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</si>
  <si>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</si>
  <si>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</si>
  <si>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</si>
  <si>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</si>
  <si>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</si>
  <si>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</si>
  <si>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</si>
  <si>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</si>
  <si>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</si>
  <si>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</si>
  <si>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</si>
  <si>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</si>
  <si>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</si>
  <si>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</si>
  <si>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</si>
  <si>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</si>
  <si>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</si>
  <si>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</si>
  <si>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</si>
  <si>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</si>
  <si>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</si>
  <si>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</si>
  <si>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</si>
  <si>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</si>
  <si>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</si>
  <si>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</si>
  <si>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</si>
  <si>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</si>
  <si>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</si>
  <si>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</si>
  <si>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</si>
  <si>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</si>
  <si>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</si>
  <si>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</si>
  <si>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</si>
  <si>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</si>
  <si>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</si>
  <si>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</si>
  <si>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</si>
  <si>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</si>
  <si>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</si>
  <si>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</si>
  <si>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</si>
  <si>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</si>
  <si>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</si>
  <si>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</si>
  <si>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</si>
  <si>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</si>
  <si>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</si>
  <si>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</si>
  <si>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</si>
  <si>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</si>
  <si>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</si>
  <si>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</si>
  <si>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</si>
  <si>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</si>
  <si>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</si>
  <si>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</si>
  <si>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</si>
  <si>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</si>
  <si>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</si>
  <si>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</si>
  <si>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</si>
  <si>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</si>
  <si>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</si>
  <si>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</si>
  <si>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</si>
  <si>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</si>
  <si>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</si>
  <si>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</si>
  <si>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</si>
  <si>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</si>
  <si>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</si>
  <si>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</si>
  <si>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</si>
  <si>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</si>
  <si>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</si>
  <si>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</si>
  <si>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</si>
  <si>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</si>
  <si>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</si>
  <si>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</si>
  <si>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</si>
  <si>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</si>
  <si>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</si>
  <si>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</si>
  <si>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</si>
  <si>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</si>
  <si>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</si>
  <si>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</si>
  <si>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</si>
  <si>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</si>
  <si>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</si>
  <si>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</si>
  <si>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</si>
  <si>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</si>
  <si>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</si>
  <si>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</si>
  <si>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</si>
  <si>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</si>
  <si>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</si>
  <si>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</si>
  <si>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</si>
  <si>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</si>
  <si>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</si>
  <si>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</si>
  <si>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</si>
  <si>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</si>
  <si>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</si>
  <si>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</si>
  <si>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</si>
  <si>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</si>
  <si>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</si>
  <si>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</si>
  <si>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</si>
  <si>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</si>
  <si>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</si>
  <si>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</si>
  <si>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</si>
  <si>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</si>
  <si>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</si>
  <si>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</si>
  <si>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</si>
  <si>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</si>
  <si>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</si>
  <si>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</si>
  <si>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</si>
  <si>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</si>
  <si>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</si>
  <si>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</si>
  <si>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</si>
  <si>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</si>
  <si>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</si>
  <si>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</si>
  <si>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</si>
  <si>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</si>
  <si>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</si>
  <si>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</si>
  <si>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</si>
  <si>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</si>
  <si>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</si>
  <si>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</si>
  <si>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</si>
  <si>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</si>
  <si>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</si>
  <si>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</si>
  <si>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</si>
  <si>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</si>
  <si>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</si>
  <si>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</si>
  <si>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</si>
  <si>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</si>
  <si>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</si>
  <si>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</si>
  <si>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</si>
  <si>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</si>
  <si>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</si>
  <si>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</si>
  <si>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</si>
  <si>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</si>
  <si>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</si>
  <si>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</si>
  <si>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</si>
  <si>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</si>
  <si>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</si>
  <si>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</si>
  <si>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</si>
  <si>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</si>
  <si>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</si>
  <si>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</si>
  <si>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</si>
  <si>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</si>
  <si>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</si>
  <si>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</si>
  <si>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</si>
  <si>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</si>
  <si>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</si>
  <si>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</si>
  <si>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</si>
  <si>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</si>
  <si>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</si>
  <si>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</si>
  <si>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</si>
  <si>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</si>
  <si>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</si>
  <si>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</si>
  <si>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</si>
  <si>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</si>
  <si>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</si>
  <si>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</si>
  <si>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</si>
  <si>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</si>
  <si>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</si>
  <si>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</si>
  <si>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</si>
  <si>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</si>
  <si>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</si>
  <si>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</si>
  <si>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</si>
  <si>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</si>
  <si>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</si>
  <si>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</si>
  <si>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</si>
  <si>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</si>
  <si>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</si>
  <si>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</si>
  <si>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</si>
  <si>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</si>
  <si>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</si>
  <si>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</si>
  <si>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</si>
  <si>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</si>
  <si>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</si>
  <si>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</si>
  <si>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</si>
  <si>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</si>
  <si>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</si>
  <si>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</si>
  <si>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</si>
  <si>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</si>
  <si>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</si>
  <si>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</si>
  <si>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</si>
  <si>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</si>
  <si>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</si>
  <si>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</si>
  <si>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</si>
  <si>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</si>
  <si>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</si>
  <si>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</si>
  <si>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</si>
  <si>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</si>
  <si>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</si>
  <si>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</si>
  <si>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</si>
  <si>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</si>
  <si>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</si>
  <si>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</si>
  <si>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</si>
  <si>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</si>
  <si>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</si>
  <si>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</si>
  <si>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</si>
  <si>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</si>
  <si>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</si>
  <si>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</si>
  <si>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</si>
  <si>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</si>
  <si>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</si>
  <si>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</si>
  <si>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</si>
  <si>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</si>
  <si>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</si>
  <si>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</si>
  <si>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</si>
  <si>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</si>
  <si>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</si>
  <si>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</si>
  <si>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</si>
  <si>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</si>
  <si>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</si>
  <si>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</si>
  <si>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</si>
  <si>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</si>
  <si>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</si>
  <si>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</si>
  <si>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</si>
  <si>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</si>
  <si>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</si>
  <si>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</si>
  <si>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</si>
  <si>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</si>
  <si>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</si>
  <si>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</si>
  <si>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</si>
  <si>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</si>
  <si>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</si>
  <si>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</si>
  <si>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</si>
  <si>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</si>
  <si>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</si>
  <si>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</si>
  <si>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</si>
  <si>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</si>
  <si>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</si>
  <si>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</si>
  <si>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</si>
  <si>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</si>
  <si>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</si>
  <si>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</si>
  <si>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</si>
  <si>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</si>
  <si>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</si>
  <si>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</si>
  <si>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</si>
  <si>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</si>
  <si>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</si>
  <si>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</si>
  <si>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</si>
  <si>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</si>
  <si>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</si>
  <si>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</si>
  <si>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</si>
  <si>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</si>
  <si>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</si>
  <si>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</si>
  <si>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</si>
  <si>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</si>
  <si>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</si>
  <si>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</si>
  <si>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</si>
  <si>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</si>
  <si>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</si>
  <si>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</si>
  <si>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</si>
  <si>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</si>
  <si>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</si>
  <si>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</si>
  <si>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</si>
  <si>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</si>
  <si>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</si>
  <si>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</si>
  <si>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</si>
  <si>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</si>
  <si>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</si>
  <si>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</si>
  <si>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</si>
  <si>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</si>
  <si>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</si>
  <si>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</si>
  <si>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</si>
  <si>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</si>
  <si>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</si>
  <si>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</si>
  <si>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</si>
  <si>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</si>
  <si>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</si>
  <si>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</si>
  <si>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</si>
  <si>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</si>
  <si>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</si>
  <si>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</si>
  <si>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</si>
  <si>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</si>
  <si>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</si>
  <si>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</si>
  <si>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</si>
  <si>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</si>
  <si>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</si>
  <si>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</si>
  <si>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</si>
  <si>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</si>
  <si>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</si>
  <si>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</si>
  <si>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</si>
  <si>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</si>
  <si>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</si>
  <si>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</si>
  <si>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</si>
  <si>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</si>
  <si>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</si>
  <si>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</si>
  <si>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</si>
  <si>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</si>
  <si>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</si>
  <si>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</si>
  <si>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</si>
  <si>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</si>
  <si>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</si>
  <si>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</si>
  <si>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</si>
  <si>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</si>
  <si>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</si>
  <si>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</si>
  <si>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</si>
  <si>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</si>
  <si>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</si>
  <si>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</si>
  <si>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</si>
  <si>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</si>
  <si>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</si>
  <si>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</si>
  <si>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</si>
  <si>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</si>
  <si>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</si>
  <si>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</si>
  <si>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</si>
  <si>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</si>
  <si>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</si>
  <si>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</si>
  <si>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</si>
  <si>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</si>
  <si>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</si>
  <si>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</si>
  <si>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</si>
  <si>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</si>
  <si>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</si>
  <si>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</si>
  <si>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</si>
  <si>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</si>
  <si>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</si>
  <si>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</si>
  <si>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</si>
  <si>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</si>
  <si>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</si>
  <si>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</si>
  <si>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</si>
  <si>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</si>
  <si>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</si>
  <si>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</si>
  <si>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</si>
  <si>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</si>
  <si>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</si>
  <si>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</si>
  <si>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</si>
  <si>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</si>
  <si>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</si>
  <si>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</si>
  <si>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</si>
  <si>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</si>
  <si>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</si>
  <si>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</si>
  <si>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</si>
  <si>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</si>
  <si>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</si>
  <si>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</si>
  <si>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</si>
  <si>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</si>
  <si>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</si>
  <si>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</si>
  <si>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</si>
  <si>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</si>
  <si>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</si>
  <si>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</si>
  <si>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</si>
  <si>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</si>
  <si>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</si>
  <si>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</si>
  <si>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</si>
  <si>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</si>
  <si>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</si>
  <si>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</si>
  <si>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</si>
  <si>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</si>
  <si>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</si>
  <si>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</si>
  <si>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</si>
  <si>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</si>
  <si>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</si>
  <si>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</si>
  <si>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</si>
  <si>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</si>
  <si>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</si>
  <si>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</si>
  <si>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</si>
  <si>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</si>
  <si>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</si>
  <si>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</si>
  <si>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</si>
  <si>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</si>
  <si>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</si>
  <si>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</si>
  <si>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</si>
  <si>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</si>
  <si>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</si>
  <si>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</si>
  <si>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</si>
  <si>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</si>
  <si>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</si>
  <si>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</si>
  <si>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</si>
  <si>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</si>
  <si>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</si>
  <si>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</si>
  <si>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</si>
  <si>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</si>
  <si>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</si>
  <si>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</si>
  <si>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</si>
  <si>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</si>
  <si>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</si>
  <si>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</si>
  <si>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</si>
  <si>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</si>
  <si>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</si>
  <si>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</si>
  <si>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</si>
  <si>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</si>
  <si>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</si>
  <si>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</si>
  <si>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</si>
  <si>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</si>
  <si>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</si>
  <si>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</si>
  <si>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</si>
  <si>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</si>
  <si>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</si>
  <si>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</si>
  <si>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</si>
  <si>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</si>
  <si>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</si>
  <si>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</si>
  <si>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</si>
  <si>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</si>
  <si>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</si>
  <si>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</si>
  <si>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</si>
  <si>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</si>
  <si>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</si>
  <si>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</si>
  <si>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</si>
  <si>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</si>
  <si>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</si>
  <si>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</si>
  <si>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</si>
  <si>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</si>
  <si>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</si>
  <si>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</si>
  <si>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</si>
  <si>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</si>
  <si>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</si>
  <si>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</si>
  <si>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</si>
  <si>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</si>
  <si>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</si>
  <si>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</si>
  <si>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</si>
  <si>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</si>
  <si>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</si>
  <si>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</si>
  <si>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</si>
  <si>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</si>
  <si>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</si>
  <si>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</si>
  <si>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</si>
  <si>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</si>
  <si>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</si>
  <si>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</si>
  <si>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</si>
  <si>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</si>
  <si>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</si>
  <si>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</si>
  <si>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</si>
  <si>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</si>
  <si>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</si>
  <si>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</si>
  <si>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</si>
  <si>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</si>
  <si>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</si>
  <si>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</si>
  <si>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</si>
  <si>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</si>
  <si>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</si>
  <si>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</si>
  <si>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</si>
  <si>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</si>
  <si>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</si>
  <si>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</si>
  <si>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</si>
  <si>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</si>
  <si>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</si>
  <si>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</si>
  <si>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</si>
  <si>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</si>
  <si>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</si>
  <si>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</si>
  <si>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</si>
  <si>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</si>
  <si>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</si>
  <si>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</si>
  <si>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</si>
  <si>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</si>
  <si>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</si>
  <si>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</si>
  <si>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</si>
  <si>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</si>
  <si>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</si>
  <si>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</si>
  <si>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</si>
  <si>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</si>
  <si>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</si>
  <si>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</si>
  <si>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</si>
  <si>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</si>
  <si>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</si>
  <si>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</si>
  <si>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</si>
  <si>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</si>
  <si>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</si>
  <si>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</si>
  <si>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</si>
  <si>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</si>
  <si>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</si>
  <si>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</si>
  <si>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</si>
  <si>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</si>
  <si>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</si>
  <si>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</si>
  <si>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</si>
  <si>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</si>
  <si>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</si>
  <si>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</si>
  <si>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</si>
  <si>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</si>
  <si>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</si>
  <si>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</si>
  <si>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</si>
  <si>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</si>
  <si>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</si>
  <si>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</si>
  <si>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</si>
  <si>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</si>
  <si>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</si>
  <si>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</si>
  <si>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</si>
  <si>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</si>
  <si>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</si>
  <si>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</si>
  <si>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</si>
  <si>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</si>
  <si>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</si>
  <si>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</si>
  <si>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</si>
  <si>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</si>
  <si>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</si>
  <si>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</si>
  <si>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</si>
  <si>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</si>
  <si>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</si>
  <si>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</si>
  <si>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</si>
  <si>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</si>
  <si>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</si>
  <si>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</si>
  <si>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</si>
  <si>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</si>
  <si>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</si>
  <si>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</si>
  <si>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</si>
  <si>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</si>
  <si>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</si>
  <si>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</si>
  <si>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</si>
  <si>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</si>
  <si>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</si>
  <si>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</si>
  <si>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</si>
  <si>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</si>
  <si>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</si>
  <si>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</si>
  <si>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</si>
  <si>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</si>
  <si>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</si>
  <si>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</si>
  <si>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</si>
  <si>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</si>
  <si>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</si>
  <si>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</si>
  <si>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</si>
  <si>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</si>
  <si>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</si>
  <si>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</si>
  <si>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</si>
  <si>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</si>
  <si>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</si>
  <si>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</si>
  <si>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</si>
  <si>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</si>
  <si>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</si>
  <si>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</si>
  <si>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</si>
  <si>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</si>
  <si>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</si>
  <si>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</si>
  <si>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</si>
  <si>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</si>
  <si>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</si>
  <si>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</si>
  <si>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</si>
  <si>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</si>
  <si>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</si>
  <si>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</si>
  <si>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</si>
  <si>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</si>
  <si>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</si>
  <si>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</si>
  <si>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</si>
  <si>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</si>
  <si>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</si>
  <si>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</si>
  <si>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</si>
  <si>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</si>
  <si>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</si>
  <si>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</si>
  <si>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</si>
  <si>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</si>
  <si>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</si>
  <si>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</si>
  <si>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</si>
  <si>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</si>
  <si>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</si>
  <si>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</si>
  <si>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</si>
  <si>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</si>
  <si>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</si>
  <si>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</si>
  <si>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</si>
  <si>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</si>
  <si>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</si>
  <si>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</si>
  <si>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</si>
  <si>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</si>
  <si>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</si>
  <si>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</si>
  <si>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</si>
  <si>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</si>
  <si>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</si>
  <si>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</si>
  <si>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</si>
  <si>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</si>
  <si>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</si>
  <si>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</si>
  <si>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</si>
  <si>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</si>
  <si>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</si>
  <si>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</si>
  <si>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</si>
  <si>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</si>
  <si>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</si>
  <si>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</si>
  <si>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</si>
  <si>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</si>
  <si>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</si>
  <si>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</si>
  <si>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</si>
  <si>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</si>
  <si>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</si>
  <si>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</si>
  <si>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</si>
  <si>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</si>
  <si>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</si>
  <si>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</si>
  <si>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</si>
  <si>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</si>
  <si>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</si>
  <si>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</si>
  <si>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</si>
  <si>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</si>
  <si>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</si>
  <si>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</si>
  <si>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</si>
  <si>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</si>
  <si>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</si>
  <si>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</si>
  <si>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</si>
  <si>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</si>
  <si>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</si>
  <si>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</si>
  <si>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</si>
  <si>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</si>
  <si>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</si>
  <si>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</si>
  <si>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</si>
  <si>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</si>
  <si>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</si>
  <si>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</si>
  <si>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</si>
  <si>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</si>
  <si>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</si>
  <si>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</si>
  <si>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</si>
  <si>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</si>
  <si>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</si>
  <si>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</si>
  <si>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</si>
  <si>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</si>
  <si>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</si>
  <si>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</si>
  <si>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</si>
  <si>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</si>
  <si>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</si>
  <si>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</si>
  <si>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</si>
  <si>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</si>
  <si>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</si>
  <si>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</si>
  <si>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</si>
  <si>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</si>
  <si>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</si>
  <si>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</si>
  <si>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</si>
  <si>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</si>
  <si>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</si>
  <si>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</si>
  <si>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</si>
  <si>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</si>
  <si>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</si>
  <si>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</si>
  <si>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</si>
  <si>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</si>
  <si>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</si>
  <si>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</si>
  <si>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</si>
  <si>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</si>
  <si>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</si>
  <si>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</si>
  <si>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</si>
  <si>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</si>
  <si>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</si>
  <si>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</si>
  <si>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</si>
  <si>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</si>
  <si>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</si>
  <si>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</si>
  <si>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</si>
  <si>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</si>
  <si>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</si>
  <si>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</si>
  <si>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</si>
  <si>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</si>
  <si>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</si>
  <si>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</si>
  <si>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</si>
  <si>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</si>
  <si>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</si>
  <si>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</si>
  <si>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</si>
  <si>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</si>
  <si>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</si>
  <si>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</si>
  <si>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</si>
  <si>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</si>
  <si>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</si>
  <si>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</si>
  <si>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</si>
  <si>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</si>
  <si>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</si>
  <si>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</si>
  <si>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</si>
  <si>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</si>
  <si>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</si>
  <si>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</si>
  <si>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</si>
  <si>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</si>
  <si>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</si>
  <si>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</si>
  <si>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</si>
  <si>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</si>
  <si>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</si>
  <si>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</si>
  <si>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</si>
  <si>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</si>
  <si>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</si>
  <si>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</si>
  <si>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</si>
  <si>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</si>
  <si>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</si>
  <si>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</si>
  <si>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</si>
  <si>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</si>
  <si>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</si>
  <si>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</si>
  <si>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</si>
  <si>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</si>
  <si>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</si>
  <si>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</si>
  <si>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</si>
  <si>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</si>
  <si>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</si>
  <si>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</si>
  <si>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</si>
  <si>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</si>
  <si>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</si>
  <si>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</si>
  <si>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</si>
  <si>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</si>
  <si>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</si>
  <si>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</si>
  <si>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</si>
  <si>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</si>
  <si>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</si>
  <si>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</si>
  <si>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</si>
  <si>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</si>
  <si>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</si>
  <si>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</si>
  <si>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</si>
  <si>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</si>
  <si>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</si>
  <si>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</si>
  <si>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</si>
  <si>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</si>
  <si>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</si>
  <si>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</si>
  <si>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</si>
  <si>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</si>
  <si>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</si>
  <si>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</si>
  <si>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</si>
  <si>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</si>
  <si>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</si>
  <si>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</si>
  <si>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</si>
  <si>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</si>
  <si>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</si>
  <si>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</si>
  <si>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</si>
  <si>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</si>
  <si>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</si>
  <si>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</si>
  <si>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</si>
  <si>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</si>
  <si>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</si>
  <si>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</si>
  <si>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</si>
  <si>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</si>
  <si>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</si>
  <si>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</si>
  <si>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</si>
  <si>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</si>
  <si>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</si>
  <si>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</si>
  <si>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</si>
  <si>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</si>
  <si>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</si>
  <si>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</si>
  <si>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</si>
  <si>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</si>
  <si>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</si>
  <si>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</si>
  <si>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</si>
  <si>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</si>
  <si>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</si>
  <si>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</si>
  <si>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</si>
  <si>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</si>
  <si>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</si>
  <si>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</si>
  <si>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</si>
  <si>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</si>
  <si>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</si>
  <si>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</si>
  <si>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</si>
  <si>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</si>
  <si>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</si>
  <si>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</si>
  <si>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</si>
  <si>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</si>
  <si>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</si>
  <si>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</si>
  <si>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</si>
  <si>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</si>
  <si>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</si>
  <si>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</si>
  <si>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</si>
  <si>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</si>
  <si>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</si>
  <si>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</si>
  <si>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</si>
  <si>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</si>
  <si>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</si>
  <si>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</si>
  <si>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</si>
  <si>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</si>
  <si>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</si>
  <si>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</si>
  <si>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</si>
  <si>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</si>
  <si>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</si>
  <si>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</si>
  <si>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</si>
  <si>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</si>
  <si>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</si>
  <si>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</si>
  <si>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</si>
  <si>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</si>
  <si>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</si>
  <si>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</si>
  <si>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</si>
  <si>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</si>
  <si>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</si>
  <si>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</si>
  <si>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</si>
  <si>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</si>
  <si>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</si>
  <si>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</si>
  <si>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</si>
  <si>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</si>
  <si>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</si>
  <si>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</si>
  <si>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</si>
  <si>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</si>
  <si>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</si>
  <si>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</si>
  <si>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</si>
  <si>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</si>
  <si>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</si>
  <si>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</si>
  <si>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</si>
  <si>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</si>
  <si>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</si>
  <si>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</si>
  <si>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</si>
  <si>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</si>
  <si>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</si>
  <si>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</si>
  <si>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</si>
  <si>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</si>
  <si>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</si>
  <si>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</si>
  <si>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</si>
  <si>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</si>
  <si>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</si>
  <si>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</si>
  <si>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</si>
  <si>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</si>
  <si>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</si>
  <si>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</si>
  <si>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</si>
  <si>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</si>
  <si>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</si>
  <si>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</si>
  <si>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</si>
  <si>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</si>
  <si>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</si>
  <si>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</si>
  <si>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</si>
  <si>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</si>
  <si>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</si>
  <si>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</si>
  <si>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</si>
  <si>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</si>
  <si>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</si>
  <si>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</si>
  <si>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</si>
  <si>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</si>
  <si>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</si>
  <si>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</si>
  <si>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</si>
  <si>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</si>
  <si>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</si>
  <si>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</si>
  <si>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</si>
  <si>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</si>
  <si>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</si>
  <si>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</si>
  <si>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</si>
  <si>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</si>
  <si>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</si>
  <si>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</si>
  <si>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</si>
  <si>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</si>
  <si>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</si>
  <si>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</si>
  <si>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</si>
  <si>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</si>
  <si>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</si>
  <si>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</si>
  <si>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</si>
  <si>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</si>
  <si>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</si>
  <si>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</si>
  <si>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</si>
  <si>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</si>
  <si>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</si>
  <si>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</si>
  <si>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</si>
  <si>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</si>
  <si>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</si>
  <si>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</si>
  <si>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</si>
  <si>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</si>
  <si>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</si>
  <si>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</si>
  <si>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</si>
  <si>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</si>
  <si>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</si>
  <si>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</si>
  <si>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</si>
  <si>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</si>
  <si>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</si>
  <si>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</si>
  <si>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</si>
  <si>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</si>
  <si>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</si>
  <si>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</si>
  <si>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</si>
  <si>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</si>
  <si>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</si>
  <si>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</si>
  <si>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</si>
  <si>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</si>
  <si>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</si>
  <si>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</si>
  <si>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</si>
  <si>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</si>
  <si>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</si>
  <si>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</si>
  <si>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</si>
  <si>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</si>
  <si>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</si>
  <si>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</si>
  <si>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</si>
  <si>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</si>
  <si>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</si>
  <si>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</si>
  <si>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</si>
  <si>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</si>
  <si>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</si>
  <si>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</si>
  <si>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</si>
  <si>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</si>
  <si>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</si>
  <si>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</si>
  <si>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</si>
  <si>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</si>
  <si>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</si>
  <si>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</si>
  <si>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</si>
  <si>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</si>
  <si>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</si>
  <si>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</si>
  <si>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</si>
  <si>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</si>
  <si>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</si>
  <si>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</si>
  <si>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</si>
  <si>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</si>
  <si>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</si>
  <si>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</si>
  <si>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</si>
  <si>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</si>
  <si>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</si>
  <si>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</si>
  <si>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</si>
  <si>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</si>
  <si>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</si>
  <si>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</si>
  <si>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</si>
  <si>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</si>
  <si>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</si>
  <si>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</si>
  <si>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</si>
  <si>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</si>
  <si>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</si>
  <si>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</si>
  <si>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</si>
  <si>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</si>
  <si>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</si>
  <si>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</si>
  <si>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</si>
  <si>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</si>
  <si>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</si>
  <si>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</si>
  <si>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</si>
  <si>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</si>
  <si>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</si>
  <si>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</si>
  <si>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</si>
  <si>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</si>
  <si>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</si>
  <si>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</si>
  <si>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</si>
  <si>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</si>
  <si>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</si>
  <si>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</si>
  <si>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</si>
  <si>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</si>
  <si>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</si>
  <si>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</si>
  <si>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</si>
  <si>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</si>
  <si>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</si>
  <si>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</si>
  <si>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</si>
  <si>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</si>
  <si>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</si>
  <si>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</si>
  <si>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</si>
  <si>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</si>
  <si>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</si>
  <si>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</si>
  <si>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</si>
  <si>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</si>
  <si>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</si>
  <si>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</si>
  <si>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</si>
  <si>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</si>
  <si>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</si>
  <si>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</si>
  <si>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</si>
  <si>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</si>
  <si>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</si>
  <si>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</si>
  <si>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</si>
  <si>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</si>
  <si>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</si>
  <si>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</si>
  <si>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</si>
  <si>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</si>
  <si>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</si>
  <si>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</si>
  <si>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</si>
  <si>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</si>
  <si>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</si>
  <si>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</si>
  <si>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</si>
  <si>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</si>
  <si>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</si>
  <si>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</si>
  <si>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</si>
  <si>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</si>
  <si>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</si>
  <si>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</si>
  <si>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</si>
  <si>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</si>
  <si>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</si>
  <si>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</si>
  <si>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</si>
  <si>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</si>
  <si>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</si>
  <si>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</si>
  <si>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</si>
  <si>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</si>
  <si>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</si>
  <si>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</si>
  <si>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</si>
  <si>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</si>
  <si>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</si>
  <si>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</si>
  <si>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</si>
  <si>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</si>
  <si>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</si>
  <si>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</si>
  <si>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</si>
  <si>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</si>
  <si>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</si>
  <si>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</si>
  <si>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</si>
  <si>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</si>
  <si>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</si>
  <si>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</si>
  <si>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</si>
  <si>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</si>
  <si>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</si>
  <si>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</si>
  <si>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</si>
  <si>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</si>
  <si>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</si>
  <si>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</si>
  <si>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</si>
  <si>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</si>
  <si>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</si>
  <si>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</si>
  <si>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</si>
  <si>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</si>
  <si>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</si>
  <si>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</si>
  <si>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</si>
  <si>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</si>
  <si>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</si>
  <si>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</si>
  <si>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</si>
  <si>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</si>
  <si>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</si>
  <si>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</si>
  <si>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</si>
  <si>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</si>
  <si>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</si>
  <si>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</si>
  <si>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</si>
  <si>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</si>
  <si>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</si>
  <si>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</si>
  <si>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</si>
  <si>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</si>
  <si>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</si>
  <si>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</si>
  <si>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</si>
  <si>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</si>
  <si>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</si>
  <si>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</si>
  <si>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</si>
  <si>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</si>
  <si>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</si>
  <si>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</si>
  <si>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</si>
  <si>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</si>
  <si>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</si>
  <si>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</si>
  <si>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</si>
  <si>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</si>
  <si>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</si>
  <si>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</si>
  <si>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</si>
  <si>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</si>
  <si>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</si>
  <si>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</si>
  <si>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</si>
  <si>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</si>
  <si>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</si>
  <si>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</si>
  <si>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</si>
  <si>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</si>
  <si>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</si>
  <si>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</si>
  <si>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</si>
  <si>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</si>
  <si>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</si>
  <si>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</si>
  <si>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</si>
  <si>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</si>
  <si>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</si>
  <si>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</si>
  <si>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</si>
  <si>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</si>
  <si>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</si>
  <si>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</si>
  <si>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</si>
  <si>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</si>
  <si>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</si>
  <si>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</si>
  <si>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</si>
  <si>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</si>
  <si>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</si>
  <si>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</si>
  <si>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</si>
  <si>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</si>
  <si>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</si>
  <si>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</si>
  <si>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</si>
  <si>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</si>
  <si>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</si>
  <si>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</si>
  <si>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</si>
  <si>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</si>
  <si>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</si>
  <si>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</si>
  <si>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</si>
  <si>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</si>
  <si>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</si>
  <si>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</si>
  <si>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</si>
  <si>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</si>
  <si>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</si>
  <si>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</si>
  <si>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</si>
  <si>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</si>
  <si>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</si>
  <si>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</si>
  <si>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</si>
  <si>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</si>
  <si>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</si>
  <si>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</si>
  <si>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</si>
  <si>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</si>
  <si>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</si>
  <si>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</si>
  <si>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</si>
  <si>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</si>
  <si>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</si>
  <si>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</si>
  <si>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</si>
  <si>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</si>
  <si>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</si>
  <si>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</si>
  <si>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</si>
  <si>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</si>
  <si>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</si>
  <si>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</si>
  <si>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</si>
  <si>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</si>
  <si>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</si>
  <si>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</si>
  <si>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</si>
  <si>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</si>
  <si>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</si>
  <si>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</si>
  <si>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</si>
  <si>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</si>
  <si>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</si>
  <si>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</si>
  <si>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</si>
  <si>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</si>
  <si>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</si>
  <si>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</si>
  <si>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</si>
  <si>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</si>
  <si>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</si>
  <si>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</si>
  <si>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</si>
  <si>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</si>
  <si>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</si>
  <si>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</si>
  <si>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</si>
  <si>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</si>
  <si>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</si>
  <si>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</si>
  <si>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</si>
  <si>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</si>
  <si>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</si>
  <si>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</si>
  <si>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</si>
  <si>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</si>
  <si>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</si>
  <si>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</si>
  <si>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</si>
  <si>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</si>
  <si>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</si>
  <si>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</si>
  <si>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</si>
  <si>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</si>
  <si>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</si>
  <si>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</si>
  <si>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</si>
  <si>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</si>
  <si>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</si>
  <si>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</si>
  <si>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</si>
  <si>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</si>
  <si>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</si>
  <si>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</si>
  <si>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</si>
  <si>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</si>
  <si>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</si>
  <si>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</si>
  <si>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</si>
  <si>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</si>
  <si>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</si>
  <si>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</si>
  <si>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</si>
  <si>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</si>
  <si>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</si>
  <si>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</si>
  <si>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</si>
  <si>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</si>
  <si>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</si>
  <si>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</si>
  <si>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</si>
  <si>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</si>
  <si>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</si>
  <si>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</si>
  <si>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</si>
  <si>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</si>
  <si>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</si>
  <si>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</si>
  <si>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</si>
  <si>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</si>
  <si>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</si>
  <si>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</si>
  <si>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</si>
  <si>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</si>
  <si>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</si>
  <si>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</si>
  <si>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</si>
  <si>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</si>
  <si>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</si>
  <si>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</si>
  <si>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</si>
  <si>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</si>
  <si>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</si>
  <si>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</si>
  <si>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</si>
  <si>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</si>
  <si>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</si>
  <si>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</si>
  <si>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</si>
  <si>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</si>
  <si>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</si>
  <si>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</si>
  <si>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</si>
  <si>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</si>
  <si>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</si>
  <si>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</si>
  <si>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</si>
  <si>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</si>
  <si>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</si>
  <si>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</si>
  <si>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</si>
  <si>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</si>
  <si>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</si>
  <si>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</si>
  <si>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</si>
  <si>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</si>
  <si>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</si>
  <si>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</si>
  <si>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</si>
  <si>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</si>
  <si>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</si>
  <si>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</si>
  <si>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</si>
  <si>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</si>
  <si>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</si>
  <si>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</si>
  <si>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</si>
  <si>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</si>
  <si>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</si>
  <si>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</si>
  <si>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</si>
  <si>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</si>
  <si>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</si>
  <si>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</si>
  <si>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</si>
  <si>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</si>
  <si>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</si>
  <si>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</si>
  <si>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</si>
  <si>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</si>
  <si>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</si>
  <si>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</si>
  <si>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</si>
  <si>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</si>
  <si>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</si>
  <si>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</si>
  <si>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</si>
  <si>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</si>
  <si>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</si>
  <si>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</si>
  <si>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</si>
  <si>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</si>
  <si>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</si>
  <si>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</si>
  <si>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</si>
  <si>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</si>
  <si>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</si>
  <si>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</si>
  <si>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</si>
  <si>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</si>
  <si>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</si>
  <si>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</si>
  <si>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</si>
  <si>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</si>
  <si>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</si>
  <si>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</si>
  <si>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</si>
  <si>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</si>
  <si>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</si>
  <si>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</si>
  <si>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</si>
  <si>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</si>
  <si>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</si>
  <si>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</si>
  <si>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</si>
  <si>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</si>
  <si>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</si>
  <si>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</si>
  <si>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</si>
  <si>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</si>
  <si>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</si>
  <si>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</si>
  <si>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</si>
  <si>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</si>
  <si>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</si>
  <si>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</si>
  <si>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</si>
  <si>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</si>
  <si>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</si>
  <si>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</si>
  <si>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</si>
  <si>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</si>
  <si>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</si>
  <si>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</si>
  <si>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</si>
  <si>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</si>
  <si>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</si>
  <si>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</si>
  <si>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</si>
  <si>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</si>
  <si>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</si>
  <si>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</si>
  <si>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</si>
  <si>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</si>
  <si>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</si>
  <si>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</si>
  <si>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</si>
  <si>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</si>
  <si>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</si>
  <si>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</si>
  <si>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</si>
  <si>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</si>
  <si>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</si>
  <si>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</si>
  <si>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</si>
  <si>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</si>
  <si>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</si>
  <si>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</si>
  <si>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</si>
  <si>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</si>
  <si>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</si>
  <si>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</si>
  <si>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</si>
  <si>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</si>
  <si>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</si>
  <si>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</si>
  <si>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</si>
  <si>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</si>
  <si>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</si>
  <si>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</si>
  <si>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</si>
  <si>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</si>
  <si>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</si>
  <si>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</si>
  <si>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</si>
  <si>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</si>
  <si>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</si>
  <si>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</si>
  <si>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</si>
  <si>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</si>
  <si>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</si>
  <si>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</si>
  <si>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</si>
  <si>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</si>
  <si>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</si>
  <si>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</si>
  <si>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</si>
  <si>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</si>
  <si>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</si>
  <si>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</si>
  <si>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</si>
  <si>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</si>
  <si>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</si>
  <si>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</si>
  <si>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</si>
  <si>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</si>
  <si>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</si>
  <si>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</si>
  <si>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</si>
  <si>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</si>
  <si>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</si>
  <si>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</si>
  <si>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</si>
  <si>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</si>
  <si>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</si>
  <si>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</si>
  <si>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</si>
  <si>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</si>
  <si>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</si>
  <si>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</si>
  <si>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</si>
  <si>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</si>
  <si>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</si>
  <si>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</si>
  <si>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</si>
  <si>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</si>
  <si>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</si>
  <si>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</si>
  <si>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</si>
  <si>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</si>
  <si>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</si>
  <si>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</si>
  <si>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</si>
  <si>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</si>
  <si>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</si>
  <si>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</si>
  <si>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</si>
  <si>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</si>
  <si>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</si>
  <si>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</si>
  <si>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</si>
  <si>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</si>
  <si>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</si>
  <si>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</si>
  <si>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</si>
  <si>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</si>
  <si>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</si>
  <si>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</si>
  <si>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</si>
  <si>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</si>
  <si>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</si>
  <si>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</si>
  <si>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</si>
  <si>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</si>
  <si>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</si>
  <si>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</si>
  <si>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</si>
  <si>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</si>
  <si>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</si>
  <si>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</si>
  <si>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</si>
  <si>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</si>
  <si>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</si>
  <si>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</si>
  <si>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</si>
  <si>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</si>
  <si>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</si>
  <si>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</si>
  <si>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</si>
  <si>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</si>
  <si>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</si>
  <si>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</si>
  <si>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</si>
  <si>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</si>
  <si>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</si>
  <si>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</si>
  <si>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</si>
  <si>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</si>
  <si>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</si>
  <si>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</si>
  <si>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</si>
  <si>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</si>
  <si>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</si>
  <si>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</si>
  <si>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</si>
  <si>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</si>
  <si>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</si>
  <si>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</si>
  <si>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</si>
  <si>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</si>
  <si>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</si>
  <si>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</si>
  <si>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</si>
  <si>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</si>
  <si>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</si>
  <si>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</si>
  <si>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</si>
  <si>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</si>
  <si>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</si>
  <si>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</si>
  <si>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</si>
  <si>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</si>
  <si>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</si>
  <si>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</si>
  <si>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</si>
  <si>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</si>
  <si>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</si>
  <si>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</si>
  <si>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</si>
  <si>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</si>
  <si>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</si>
  <si>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</si>
  <si>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</si>
  <si>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</si>
  <si>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</si>
  <si>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</si>
  <si>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</si>
  <si>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</si>
  <si>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</si>
  <si>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</si>
  <si>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</si>
  <si>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</si>
  <si>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</si>
  <si>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</si>
  <si>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</si>
  <si>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</si>
  <si>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</si>
  <si>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</si>
  <si>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</si>
  <si>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</si>
  <si>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</si>
  <si>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</si>
  <si>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</si>
  <si>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</si>
  <si>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</si>
  <si>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</si>
  <si>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</si>
  <si>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</si>
  <si>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</si>
  <si>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</si>
  <si>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</si>
  <si>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</si>
  <si>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</si>
  <si>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</si>
  <si>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</si>
  <si>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</si>
  <si>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</si>
  <si>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</si>
  <si>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</si>
  <si>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</si>
  <si>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</si>
  <si>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</si>
  <si>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</si>
  <si>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</si>
  <si>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</si>
  <si>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</si>
  <si>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</si>
  <si>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</si>
  <si>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</si>
  <si>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</si>
  <si>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</si>
  <si>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</si>
  <si>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</si>
  <si>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</si>
  <si>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</si>
  <si>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</si>
  <si>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</si>
  <si>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</si>
  <si>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</si>
  <si>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</si>
  <si>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</si>
  <si>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</si>
  <si>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</si>
  <si>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</si>
  <si>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</si>
  <si>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</si>
  <si>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</si>
  <si>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</si>
  <si>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</si>
  <si>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</si>
  <si>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</si>
  <si>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</si>
  <si>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</si>
  <si>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</si>
  <si>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</si>
  <si>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</si>
  <si>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</si>
  <si>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</si>
  <si>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</si>
  <si>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</si>
  <si>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</si>
  <si>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</si>
  <si>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</si>
  <si>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</si>
  <si>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</si>
  <si>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</si>
  <si>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</si>
  <si>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</si>
  <si>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</si>
  <si>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</si>
  <si>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</si>
  <si>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</si>
  <si>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</si>
  <si>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</si>
  <si>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</si>
  <si>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</si>
  <si>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</si>
  <si>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</si>
  <si>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</si>
  <si>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</si>
  <si>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</si>
  <si>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</si>
  <si>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</si>
  <si>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</si>
  <si>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</si>
  <si>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</si>
  <si>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</si>
  <si>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</si>
  <si>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</si>
  <si>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</si>
  <si>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</si>
  <si>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</si>
  <si>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</si>
  <si>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</si>
  <si>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</si>
  <si>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</si>
  <si>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</si>
  <si>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</si>
  <si>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</si>
  <si>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</si>
  <si>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</si>
  <si>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</si>
  <si>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</si>
  <si>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</si>
  <si>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</si>
  <si>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</si>
  <si>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</si>
  <si>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</si>
  <si>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</si>
  <si>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</si>
  <si>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</si>
  <si>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</si>
  <si>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</si>
  <si>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</si>
  <si>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</si>
  <si>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</si>
  <si>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</si>
  <si>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</si>
  <si>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</si>
  <si>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</si>
  <si>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</si>
  <si>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</si>
  <si>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</si>
  <si>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</si>
  <si>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</si>
  <si>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</si>
  <si>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</si>
  <si>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</si>
  <si>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</si>
  <si>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</si>
  <si>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</si>
  <si>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</si>
  <si>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</si>
  <si>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</si>
  <si>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</si>
  <si>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</si>
  <si>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</si>
  <si>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</si>
  <si>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</si>
  <si>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</si>
  <si>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</si>
  <si>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</si>
  <si>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</si>
  <si>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</si>
  <si>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</si>
  <si>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</si>
  <si>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</si>
  <si>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</si>
  <si>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</si>
  <si>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</si>
  <si>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</si>
  <si>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</si>
  <si>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</si>
  <si>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</si>
  <si>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</si>
  <si>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</si>
  <si>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</si>
  <si>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</si>
  <si>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</si>
  <si>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</si>
  <si>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</si>
  <si>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</si>
  <si>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</si>
  <si>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</si>
  <si>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</si>
  <si>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</si>
  <si>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</si>
  <si>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</si>
  <si>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</si>
  <si>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</si>
  <si>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</si>
  <si>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</si>
  <si>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</si>
  <si>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</si>
  <si>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</si>
  <si>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</si>
  <si>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</si>
  <si>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</si>
  <si>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</si>
  <si>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</si>
  <si>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</si>
  <si>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</si>
  <si>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</si>
  <si>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</si>
  <si>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</si>
  <si>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</si>
  <si>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</si>
  <si>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</si>
  <si>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</si>
  <si>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</si>
  <si>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</si>
  <si>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</si>
  <si>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</si>
  <si>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</si>
  <si>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</si>
  <si>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</si>
  <si>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</si>
  <si>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</si>
  <si>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</si>
  <si>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</si>
  <si>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</si>
  <si>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</si>
  <si>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</si>
  <si>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</si>
  <si>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</si>
  <si>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</si>
  <si>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</si>
  <si>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</si>
  <si>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</si>
  <si>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</si>
  <si>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</si>
  <si>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</si>
  <si>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</si>
  <si>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</si>
  <si>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</si>
  <si>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</si>
  <si>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</si>
  <si>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</si>
  <si>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</si>
  <si>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</si>
  <si>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</si>
  <si>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</si>
  <si>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</si>
  <si>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</si>
  <si>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</si>
  <si>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</si>
  <si>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</si>
  <si>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</si>
  <si>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</si>
  <si>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</si>
  <si>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</si>
  <si>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</si>
  <si>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</si>
  <si>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</si>
  <si>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</si>
  <si>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</si>
  <si>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</si>
  <si>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</si>
  <si>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</si>
  <si>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</si>
  <si>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</si>
  <si>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</si>
  <si>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</si>
  <si>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</si>
  <si>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</si>
  <si>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</si>
  <si>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</si>
  <si>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</si>
  <si>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</si>
  <si>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</si>
  <si>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</si>
  <si>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</si>
  <si>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</si>
  <si>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</si>
  <si>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</si>
  <si>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</si>
  <si>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</si>
  <si>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</si>
  <si>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</si>
  <si>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</si>
  <si>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</si>
  <si>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</si>
  <si>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</si>
  <si>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</si>
  <si>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</si>
  <si>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</si>
  <si>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</si>
  <si>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</si>
  <si>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</si>
  <si>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</si>
  <si>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</si>
  <si>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</si>
  <si>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</si>
  <si>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</si>
  <si>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</si>
  <si>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</si>
  <si>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</si>
  <si>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</si>
  <si>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</si>
  <si>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</si>
  <si>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</si>
  <si>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</si>
  <si>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</si>
  <si>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</si>
  <si>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</si>
  <si>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</si>
  <si>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</si>
  <si>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</si>
  <si>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</si>
  <si>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</si>
  <si>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</si>
  <si>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</si>
  <si>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</si>
  <si>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</si>
  <si>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</si>
  <si>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</si>
  <si>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</si>
  <si>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</si>
  <si>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</si>
  <si>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</si>
  <si>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</si>
  <si>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</si>
  <si>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</si>
  <si>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</si>
  <si>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</si>
  <si>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</si>
  <si>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</si>
  <si>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</si>
  <si>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</si>
  <si>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</si>
  <si>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</si>
  <si>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</si>
  <si>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</si>
  <si>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</si>
  <si>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</si>
  <si>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</si>
  <si>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</si>
  <si>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</si>
  <si>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</si>
  <si>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</si>
  <si>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</si>
  <si>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</si>
  <si>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</si>
  <si>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</si>
  <si>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</si>
  <si>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</si>
  <si>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</si>
  <si>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</si>
  <si>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</si>
  <si>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</si>
  <si>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</si>
  <si>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</si>
  <si>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</si>
  <si>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</si>
  <si>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</si>
  <si>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</si>
  <si>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</si>
  <si>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</si>
  <si>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</si>
  <si>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</si>
  <si>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</si>
  <si>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</si>
  <si>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</si>
  <si>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</si>
  <si>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</si>
  <si>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</si>
  <si>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</si>
  <si>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</si>
  <si>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</si>
  <si>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</si>
  <si>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</si>
  <si>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</si>
  <si>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</si>
  <si>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</si>
  <si>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</si>
  <si>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</si>
  <si>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</si>
  <si>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</si>
  <si>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</si>
  <si>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</si>
  <si>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</si>
  <si>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</si>
  <si>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</si>
  <si>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</si>
  <si>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</si>
  <si>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</si>
  <si>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</si>
  <si>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</si>
  <si>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</si>
  <si>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</si>
  <si>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</si>
  <si>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</si>
  <si>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</si>
  <si>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</si>
  <si>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</si>
  <si>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</si>
  <si>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</si>
  <si>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</si>
  <si>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</si>
  <si>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</si>
  <si>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</si>
  <si>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</si>
  <si>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</si>
  <si>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</si>
  <si>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</si>
  <si>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</si>
  <si>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</si>
  <si>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</si>
  <si>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</si>
  <si>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</si>
  <si>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</si>
  <si>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</si>
  <si>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</si>
  <si>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</si>
  <si>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</si>
  <si>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</si>
  <si>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</si>
  <si>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</si>
  <si>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</si>
  <si>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</si>
  <si>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</si>
  <si>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</si>
  <si>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</si>
  <si>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</si>
  <si>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</si>
  <si>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</si>
  <si>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</si>
  <si>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</si>
  <si>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</si>
  <si>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</si>
  <si>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</si>
  <si>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</si>
  <si>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</si>
  <si>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</si>
  <si>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</si>
  <si>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</si>
  <si>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</si>
  <si>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</si>
  <si>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</si>
  <si>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</si>
  <si>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</si>
  <si>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</si>
  <si>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</si>
  <si>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</si>
  <si>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</si>
  <si>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</si>
  <si>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</si>
  <si>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</si>
  <si>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</si>
  <si>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</si>
  <si>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</si>
  <si>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</si>
  <si>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</si>
  <si>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</si>
  <si>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</si>
  <si>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</si>
  <si>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</si>
  <si>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</si>
  <si>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</si>
  <si>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</si>
  <si>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</si>
  <si>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</si>
  <si>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</si>
  <si>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</si>
  <si>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</si>
  <si>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</si>
  <si>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</si>
  <si>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</si>
  <si>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</si>
  <si>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</si>
  <si>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</si>
  <si>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</si>
  <si>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</si>
  <si>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</si>
  <si>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</si>
  <si>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</si>
  <si>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</si>
  <si>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</si>
  <si>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</si>
  <si>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</si>
  <si>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</si>
  <si>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</si>
  <si>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</si>
  <si>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</si>
  <si>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</si>
  <si>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</si>
  <si>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</si>
  <si>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</si>
  <si>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</si>
  <si>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</si>
  <si>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</si>
  <si>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</si>
  <si>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</si>
  <si>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</si>
  <si>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</si>
  <si>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</si>
  <si>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</si>
  <si>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</si>
  <si>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</si>
  <si>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</si>
  <si>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</si>
  <si>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</si>
  <si>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</si>
  <si>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</si>
  <si>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</si>
  <si>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</si>
  <si>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</si>
  <si>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</si>
  <si>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</si>
  <si>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</si>
  <si>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</si>
  <si>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</si>
  <si>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</si>
  <si>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</si>
  <si>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</si>
  <si>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</si>
  <si>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</si>
  <si>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</si>
  <si>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</si>
  <si>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</si>
  <si>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</si>
  <si>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</si>
  <si>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</si>
  <si>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</si>
  <si>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</si>
  <si>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</si>
  <si>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</si>
  <si>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</si>
  <si>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</si>
  <si>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</si>
  <si>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</si>
  <si>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</si>
  <si>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</si>
  <si>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</si>
  <si>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</si>
  <si>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</si>
  <si>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</si>
  <si>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</si>
  <si>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</si>
  <si>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</si>
  <si>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</si>
  <si>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</si>
  <si>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</si>
  <si>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</si>
  <si>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</si>
  <si>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</si>
  <si>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</si>
  <si>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</si>
  <si>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</si>
  <si>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</si>
  <si>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</si>
  <si>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</si>
  <si>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</si>
  <si>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</si>
  <si>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</si>
  <si>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</si>
  <si>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</si>
  <si>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</si>
  <si>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</si>
  <si>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</si>
  <si>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</si>
  <si>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</si>
  <si>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</si>
  <si>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</si>
  <si>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</si>
  <si>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</si>
  <si>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</si>
  <si>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</si>
  <si>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</si>
  <si>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</si>
  <si>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</si>
  <si>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</si>
  <si>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</si>
  <si>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</si>
  <si>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</si>
  <si>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</si>
  <si>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</si>
  <si>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</si>
  <si>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</si>
  <si>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</si>
  <si>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</si>
  <si>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</si>
  <si>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</si>
  <si>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</si>
  <si>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</si>
  <si>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</si>
  <si>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</si>
  <si>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</si>
  <si>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</si>
  <si>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</si>
  <si>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</si>
  <si>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</si>
  <si>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</si>
  <si>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</si>
  <si>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</si>
  <si>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</si>
  <si>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</si>
  <si>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</si>
  <si>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</si>
  <si>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</si>
  <si>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</si>
  <si>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</si>
  <si>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</si>
  <si>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</si>
  <si>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</si>
  <si>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</si>
  <si>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</si>
  <si>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</si>
  <si>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</si>
  <si>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</si>
  <si>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</si>
  <si>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</si>
  <si>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</si>
  <si>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</si>
  <si>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</si>
  <si>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</si>
  <si>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</si>
  <si>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</si>
  <si>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</si>
  <si>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</si>
  <si>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</si>
  <si>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</si>
  <si>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</si>
  <si>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</si>
  <si>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</si>
  <si>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</si>
  <si>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</si>
  <si>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</si>
  <si>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</si>
  <si>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</si>
  <si>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</si>
  <si>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</si>
  <si>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</si>
  <si>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</si>
  <si>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</si>
  <si>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</si>
  <si>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</si>
  <si>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</si>
  <si>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</si>
  <si>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</si>
  <si>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</si>
  <si>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</si>
  <si>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</si>
  <si>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</si>
  <si>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</si>
  <si>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</si>
  <si>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</si>
  <si>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</si>
  <si>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</si>
  <si>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</si>
  <si>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</si>
  <si>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</si>
  <si>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</si>
  <si>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</si>
  <si>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</si>
  <si>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</si>
  <si>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</si>
  <si>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</si>
  <si>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</si>
  <si>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</si>
  <si>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</si>
  <si>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</si>
  <si>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</si>
  <si>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</si>
  <si>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</si>
  <si>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</si>
  <si>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</si>
  <si>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</si>
  <si>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</si>
  <si>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</si>
  <si>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</si>
  <si>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</si>
  <si>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</si>
  <si>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</si>
  <si>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</si>
  <si>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</si>
  <si>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</si>
  <si>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</si>
  <si>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</si>
  <si>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</si>
  <si>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</si>
  <si>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</si>
  <si>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</si>
  <si>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</si>
  <si>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</si>
  <si>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</si>
  <si>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</si>
  <si>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</si>
  <si>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</si>
  <si>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</si>
  <si>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</si>
  <si>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</si>
  <si>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</si>
  <si>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</si>
  <si>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</si>
  <si>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</si>
  <si>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</si>
  <si>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</si>
  <si>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</si>
  <si>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</si>
  <si>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</si>
  <si>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</si>
  <si>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</si>
  <si>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</si>
  <si>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</si>
  <si>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</si>
  <si>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</si>
  <si>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</si>
  <si>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</si>
  <si>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</si>
  <si>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</si>
  <si>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</si>
  <si>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</si>
  <si>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</si>
  <si>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</si>
  <si>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</si>
  <si>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</si>
  <si>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</si>
  <si>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</si>
  <si>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</si>
  <si>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</si>
  <si>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</si>
  <si>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</si>
  <si>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</si>
  <si>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</si>
  <si>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</si>
  <si>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</si>
  <si>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</si>
  <si>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</si>
  <si>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</si>
  <si>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</si>
  <si>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</si>
  <si>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</si>
  <si>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</si>
  <si>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</si>
  <si>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</si>
  <si>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</si>
  <si>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</si>
  <si>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</si>
  <si>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</si>
  <si>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</si>
  <si>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</si>
  <si>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</si>
  <si>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</si>
  <si>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</si>
  <si>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</si>
  <si>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</si>
  <si>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</si>
  <si>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</si>
  <si>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</si>
  <si>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</si>
  <si>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</si>
  <si>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</si>
  <si>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</si>
  <si>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</si>
  <si>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</si>
  <si>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</si>
  <si>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</si>
  <si>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</si>
  <si>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</si>
  <si>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</si>
  <si>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</si>
  <si>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</si>
  <si>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</si>
  <si>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</si>
  <si>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</si>
  <si>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</si>
  <si>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</si>
  <si>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</si>
  <si>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</si>
  <si>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</si>
  <si>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</si>
  <si>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</si>
  <si>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</si>
  <si>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</si>
  <si>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</si>
  <si>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</si>
  <si>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</si>
  <si>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</si>
  <si>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</si>
  <si>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</si>
  <si>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</si>
  <si>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</si>
  <si>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</si>
  <si>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</si>
  <si>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</si>
  <si>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</si>
  <si>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</si>
  <si>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</si>
  <si>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</si>
  <si>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</si>
  <si>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</si>
  <si>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</si>
  <si>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</si>
  <si>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</si>
  <si>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</si>
  <si>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</si>
  <si>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</si>
  <si>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</si>
  <si>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</si>
  <si>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</si>
  <si>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</si>
  <si>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</si>
  <si>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</si>
  <si>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</si>
  <si>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</si>
  <si>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</si>
  <si>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</si>
  <si>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</si>
  <si>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</si>
  <si>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</si>
  <si>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</si>
  <si>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</si>
  <si>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</si>
  <si>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</si>
  <si>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</si>
  <si>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</si>
  <si>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</si>
  <si>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</si>
  <si>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</si>
  <si>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</si>
  <si>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</si>
  <si>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</si>
  <si>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</si>
  <si>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</si>
  <si>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</si>
  <si>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</si>
  <si>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</si>
  <si>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</si>
  <si>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</si>
  <si>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</si>
  <si>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</si>
  <si>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</si>
  <si>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</si>
  <si>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</si>
  <si>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</si>
  <si>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</si>
  <si>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</si>
  <si>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</si>
  <si>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</si>
  <si>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</si>
  <si>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</si>
  <si>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</si>
  <si>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</si>
  <si>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</si>
  <si>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</si>
  <si>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</si>
  <si>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</si>
  <si>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</si>
  <si>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</si>
  <si>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</si>
  <si>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</si>
  <si>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</si>
  <si>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</si>
  <si>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</si>
  <si>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</si>
  <si>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</si>
  <si>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</si>
  <si>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</si>
  <si>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</si>
  <si>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</si>
  <si>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</si>
  <si>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</si>
  <si>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</si>
  <si>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</si>
  <si>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</si>
  <si>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</si>
  <si>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</si>
  <si>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</si>
  <si>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</si>
  <si>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</si>
  <si>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</si>
  <si>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</si>
  <si>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</si>
  <si>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</si>
  <si>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</si>
  <si>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</si>
  <si>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</si>
  <si>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</si>
  <si>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</si>
  <si>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</si>
  <si>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</si>
  <si>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</si>
  <si>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</si>
  <si>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</si>
  <si>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</si>
  <si>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</si>
  <si>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</si>
  <si>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</si>
  <si>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</si>
  <si>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</si>
  <si>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</si>
  <si>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</si>
  <si>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</si>
  <si>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</si>
  <si>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</si>
  <si>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</si>
  <si>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</si>
  <si>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</si>
  <si>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</si>
  <si>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</si>
  <si>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</si>
  <si>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</si>
  <si>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</si>
  <si>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</si>
  <si>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</si>
  <si>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</si>
  <si>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</si>
  <si>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</si>
  <si>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</si>
  <si>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</si>
  <si>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</si>
  <si>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</si>
  <si>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</si>
  <si>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</si>
  <si>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</si>
  <si>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</si>
  <si>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</si>
  <si>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</si>
  <si>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</si>
  <si>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</si>
  <si>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</si>
  <si>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</si>
  <si>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</si>
  <si>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</si>
  <si>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</si>
  <si>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</si>
  <si>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</si>
  <si>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</si>
  <si>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</si>
  <si>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</si>
  <si>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</si>
  <si>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</si>
  <si>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</si>
  <si>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</si>
  <si>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</si>
  <si>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</si>
  <si>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</si>
  <si>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</si>
  <si>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</si>
  <si>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</si>
  <si>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</si>
  <si>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</si>
  <si>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</si>
  <si>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</si>
  <si>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</si>
  <si>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</si>
  <si>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</si>
  <si>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</si>
  <si>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</si>
  <si>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</si>
  <si>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</si>
  <si>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</si>
  <si>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</si>
  <si>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</si>
  <si>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</si>
  <si>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</si>
  <si>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</si>
  <si>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</si>
  <si>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</si>
  <si>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</si>
  <si>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</si>
  <si>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</si>
  <si>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</si>
  <si>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</si>
  <si>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</si>
  <si>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</si>
  <si>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</si>
  <si>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</si>
  <si>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</si>
  <si>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</si>
  <si>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</si>
  <si>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</si>
  <si>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</si>
  <si>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</si>
  <si>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</si>
  <si>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</si>
  <si>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</si>
  <si>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</si>
  <si>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</si>
  <si>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</si>
  <si>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</si>
  <si>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</si>
  <si>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</si>
  <si>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</si>
  <si>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</si>
  <si>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</si>
  <si>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</si>
  <si>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</si>
  <si>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</si>
  <si>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</si>
  <si>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</si>
  <si>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</si>
  <si>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</si>
  <si>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</si>
  <si>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</si>
  <si>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</si>
  <si>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</si>
  <si>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</si>
  <si>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</si>
  <si>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</si>
  <si>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</si>
  <si>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</si>
  <si>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</si>
  <si>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</si>
  <si>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</si>
  <si>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</si>
  <si>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</si>
  <si>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</si>
  <si>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</si>
  <si>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</si>
  <si>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</si>
  <si>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</si>
  <si>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</si>
  <si>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</si>
  <si>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</si>
  <si>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</si>
  <si>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</si>
  <si>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</si>
  <si>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</si>
  <si>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</si>
  <si>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</si>
  <si>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</si>
  <si>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</si>
  <si>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</si>
  <si>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</si>
  <si>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</si>
  <si>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</si>
  <si>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</si>
  <si>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</si>
  <si>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</si>
  <si>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</si>
  <si>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</si>
  <si>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</si>
  <si>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</si>
  <si>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</si>
  <si>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</si>
  <si>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</si>
  <si>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</si>
  <si>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</si>
  <si>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</si>
  <si>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</si>
  <si>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</si>
  <si>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</si>
  <si>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</si>
  <si>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</si>
  <si>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</si>
  <si>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</si>
  <si>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</si>
  <si>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</si>
  <si>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</si>
  <si>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</si>
  <si>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</si>
  <si>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</si>
  <si>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</si>
  <si>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</si>
  <si>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</si>
  <si>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</si>
  <si>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</si>
  <si>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</si>
  <si>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</si>
  <si>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</si>
  <si>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</si>
  <si>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</si>
  <si>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</si>
  <si>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</si>
  <si>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</si>
  <si>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</si>
  <si>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</si>
  <si>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</si>
  <si>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</si>
  <si>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</si>
  <si>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</si>
  <si>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</si>
  <si>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</si>
  <si>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</si>
  <si>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</si>
  <si>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</si>
  <si>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</si>
  <si>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</si>
  <si>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</si>
  <si>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</si>
  <si>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</si>
  <si>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</si>
  <si>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</si>
  <si>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</si>
  <si>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</si>
  <si>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</si>
  <si>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</si>
  <si>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</si>
  <si>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</si>
  <si>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</si>
  <si>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</si>
  <si>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</si>
  <si>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</si>
  <si>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</si>
  <si>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</si>
  <si>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</si>
  <si>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</si>
  <si>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</si>
  <si>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</si>
  <si>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</si>
  <si>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</si>
  <si>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</si>
  <si>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</si>
  <si>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</si>
  <si>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</si>
  <si>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</si>
  <si>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</si>
  <si>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</si>
  <si>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</si>
  <si>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</si>
  <si>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</si>
  <si>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</si>
  <si>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</si>
  <si>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</si>
  <si>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</si>
  <si>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</si>
  <si>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</si>
  <si>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</si>
  <si>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</si>
  <si>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</si>
  <si>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</si>
  <si>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</si>
  <si>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</si>
  <si>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</si>
  <si>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</si>
  <si>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</si>
  <si>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</si>
  <si>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</si>
  <si>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</si>
  <si>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</si>
  <si>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</si>
  <si>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</si>
  <si>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</si>
  <si>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</si>
  <si>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</si>
  <si>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</si>
  <si>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</si>
  <si>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</si>
  <si>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</si>
  <si>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</si>
  <si>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</si>
  <si>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</si>
  <si>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</si>
  <si>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</si>
  <si>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</si>
  <si>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</si>
  <si>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</si>
  <si>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</si>
  <si>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</si>
  <si>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</si>
  <si>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</si>
  <si>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</si>
  <si>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</si>
  <si>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</si>
  <si>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</si>
  <si>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</si>
  <si>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</si>
  <si>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</si>
  <si>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</si>
  <si>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</si>
  <si>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</si>
  <si>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</si>
  <si>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</si>
  <si>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</si>
  <si>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</si>
  <si>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</si>
  <si>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</si>
  <si>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</si>
  <si>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</si>
  <si>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</si>
  <si>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</si>
  <si>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</si>
  <si>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</si>
  <si>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</si>
  <si>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</si>
  <si>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</si>
  <si>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</si>
  <si>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</si>
  <si>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</si>
  <si>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</si>
  <si>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</si>
  <si>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</si>
  <si>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</si>
  <si>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</si>
  <si>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</si>
  <si>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</si>
  <si>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</si>
  <si>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</si>
  <si>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</si>
  <si>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</si>
  <si>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</si>
  <si>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</si>
  <si>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</si>
  <si>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</si>
  <si>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</si>
  <si>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</si>
  <si>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</si>
  <si>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</si>
  <si>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</si>
  <si>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</si>
  <si>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</si>
  <si>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</si>
  <si>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</si>
  <si>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</si>
  <si>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</si>
  <si>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</si>
  <si>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</si>
  <si>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</si>
  <si>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</si>
  <si>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</si>
  <si>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</si>
  <si>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</si>
  <si>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</si>
  <si>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</si>
  <si>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</si>
  <si>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</si>
  <si>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</si>
  <si>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</si>
  <si>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</si>
  <si>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</si>
  <si>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</si>
  <si>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</si>
  <si>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</si>
  <si>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</si>
  <si>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</si>
  <si>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</si>
  <si>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</si>
  <si>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</si>
  <si>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</si>
  <si>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</si>
  <si>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</si>
  <si>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</si>
  <si>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</si>
  <si>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</si>
  <si>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</si>
  <si>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</si>
  <si>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</si>
  <si>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</si>
  <si>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</si>
  <si>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</si>
  <si>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</si>
  <si>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</si>
  <si>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</si>
  <si>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</si>
  <si>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</si>
  <si>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</si>
  <si>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</si>
  <si>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</si>
  <si>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</si>
  <si>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</si>
  <si>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</si>
  <si>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</si>
  <si>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</si>
  <si>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</si>
  <si>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</si>
  <si>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</si>
  <si>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</si>
  <si>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</si>
  <si>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</si>
  <si>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</si>
  <si>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</si>
  <si>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</si>
  <si>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</si>
  <si>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</si>
  <si>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</si>
  <si>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</si>
  <si>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</si>
  <si>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</si>
  <si>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</si>
  <si>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</si>
  <si>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</si>
  <si>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</si>
  <si>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</si>
  <si>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</si>
  <si>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</si>
  <si>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</si>
  <si>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</si>
  <si>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</si>
  <si>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</si>
  <si>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</si>
  <si>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</si>
  <si>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</si>
  <si>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</si>
  <si>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</si>
  <si>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</si>
  <si>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</si>
  <si>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</si>
  <si>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</si>
  <si>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</si>
  <si>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</si>
  <si>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</si>
  <si>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</si>
  <si>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</si>
  <si>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</si>
  <si>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</si>
  <si>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</si>
  <si>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</si>
  <si>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</si>
  <si>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</si>
  <si>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</si>
  <si>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</si>
  <si>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</si>
  <si>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</si>
  <si>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</si>
  <si>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</si>
  <si>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</si>
  <si>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</si>
  <si>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</si>
  <si>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</si>
  <si>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</si>
  <si>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</si>
  <si>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</si>
  <si>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</si>
  <si>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</si>
  <si>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</si>
  <si>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</si>
  <si>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</si>
  <si>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</si>
  <si>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</si>
  <si>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</si>
  <si>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</si>
  <si>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</si>
  <si>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</si>
  <si>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</si>
  <si>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</si>
  <si>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</si>
  <si>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</si>
  <si>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</si>
  <si>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</si>
  <si>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</si>
  <si>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</si>
  <si>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</si>
  <si>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</si>
  <si>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</si>
  <si>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</si>
  <si>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</si>
  <si>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</si>
  <si>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</si>
  <si>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</si>
  <si>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</si>
  <si>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</si>
  <si>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</si>
  <si>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</si>
  <si>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</si>
  <si>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</si>
  <si>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</si>
  <si>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</si>
  <si>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</si>
  <si>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</si>
  <si>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</si>
  <si>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</si>
  <si>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</si>
  <si>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</si>
  <si>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</si>
  <si>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</si>
  <si>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</si>
  <si>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</si>
  <si>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</si>
  <si>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</si>
  <si>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</si>
  <si>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</si>
  <si>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</si>
  <si>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</si>
  <si>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</si>
  <si>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</si>
  <si>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</si>
  <si>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</si>
  <si>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</si>
  <si>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</si>
  <si>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</si>
  <si>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</si>
  <si>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</si>
  <si>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</si>
  <si>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</si>
  <si>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</si>
  <si>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</si>
  <si>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</si>
  <si>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</si>
  <si>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</si>
  <si>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</si>
  <si>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</si>
  <si>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</si>
  <si>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</si>
  <si>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</si>
  <si>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</si>
  <si>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</si>
  <si>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</si>
  <si>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</si>
  <si>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</si>
  <si>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</si>
  <si>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</si>
  <si>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</si>
  <si>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</si>
  <si>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</si>
  <si>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</si>
  <si>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</si>
  <si>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</si>
  <si>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</si>
  <si>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</si>
  <si>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</si>
  <si>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</si>
  <si>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</si>
  <si>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</si>
  <si>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</si>
  <si>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</si>
  <si>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</si>
  <si>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</si>
  <si>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</si>
  <si>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</si>
  <si>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</si>
  <si>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</si>
  <si>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</si>
  <si>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</si>
  <si>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</si>
  <si>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</si>
  <si>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</si>
  <si>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</si>
  <si>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</si>
  <si>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</si>
  <si>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</si>
  <si>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</si>
  <si>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</si>
  <si>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</si>
  <si>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</si>
  <si>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</si>
  <si>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</si>
  <si>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</si>
  <si>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</si>
  <si>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</si>
  <si>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</si>
  <si>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</si>
  <si>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</si>
  <si>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</si>
  <si>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</si>
  <si>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</si>
  <si>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</si>
  <si>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</si>
  <si>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</si>
  <si>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</si>
  <si>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</si>
  <si>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</si>
  <si>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</si>
  <si>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</si>
  <si>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</si>
  <si>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</si>
  <si>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</si>
  <si>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</si>
  <si>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</si>
  <si>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</si>
  <si>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</si>
  <si>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</si>
  <si>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</si>
  <si>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</si>
  <si>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</si>
  <si>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</si>
  <si>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</si>
  <si>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</si>
  <si>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</si>
  <si>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</si>
  <si>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</si>
  <si>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</si>
  <si>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</si>
  <si>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</si>
  <si>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</si>
  <si>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</si>
  <si>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</si>
  <si>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</si>
  <si>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</si>
  <si>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</si>
  <si>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</si>
  <si>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</si>
  <si>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</si>
  <si>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</si>
  <si>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</si>
  <si>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</si>
  <si>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</si>
  <si>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</si>
  <si>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</si>
  <si>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</si>
  <si>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</si>
  <si>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</si>
  <si>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</si>
  <si>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</si>
  <si>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</si>
  <si>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</si>
  <si>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</si>
  <si>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</si>
  <si>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</si>
  <si>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</si>
  <si>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</si>
  <si>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</si>
  <si>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</si>
  <si>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</si>
  <si>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</si>
  <si>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</si>
  <si>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</si>
  <si>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</si>
  <si>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</si>
  <si>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</si>
  <si>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</si>
  <si>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</si>
  <si>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</si>
  <si>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</si>
  <si>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</si>
  <si>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</si>
  <si>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</si>
  <si>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</si>
  <si>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</si>
  <si>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</si>
  <si>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</si>
  <si>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</si>
  <si>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</si>
  <si>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</si>
  <si>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</si>
  <si>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</si>
  <si>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</si>
  <si>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</si>
  <si>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</si>
  <si>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</si>
  <si>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</si>
  <si>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</si>
  <si>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</si>
  <si>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</si>
  <si>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</si>
  <si>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</si>
  <si>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</si>
  <si>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</si>
  <si>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</si>
  <si>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</si>
  <si>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</si>
  <si>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</si>
  <si>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</si>
  <si>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</si>
  <si>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</si>
  <si>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</si>
  <si>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</si>
  <si>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</si>
  <si>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</si>
  <si>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</si>
  <si>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</si>
  <si>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</si>
  <si>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</si>
  <si>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</si>
  <si>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</si>
  <si>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</si>
  <si>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</si>
  <si>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</si>
  <si>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</si>
  <si>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</si>
  <si>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</si>
  <si>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</si>
  <si>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</si>
  <si>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</si>
  <si>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</si>
  <si>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</si>
  <si>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</si>
  <si>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</si>
  <si>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</si>
  <si>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</si>
  <si>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</si>
  <si>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</si>
  <si>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</si>
  <si>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</si>
  <si>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</si>
  <si>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</si>
  <si>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</si>
  <si>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</si>
  <si>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</si>
  <si>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</si>
  <si>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</si>
  <si>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</si>
  <si>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</si>
  <si>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</si>
  <si>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</si>
  <si>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</si>
  <si>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</si>
  <si>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</si>
  <si>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</si>
  <si>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</si>
  <si>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</si>
  <si>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</si>
  <si>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</si>
  <si>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</si>
  <si>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</si>
  <si>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</si>
  <si>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</si>
  <si>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</si>
  <si>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</si>
  <si>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</si>
  <si>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</si>
  <si>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</si>
  <si>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</si>
  <si>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</si>
  <si>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</si>
  <si>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</si>
  <si>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</si>
  <si>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</si>
  <si>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</si>
  <si>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</si>
  <si>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</si>
  <si>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</si>
  <si>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</si>
  <si>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</si>
  <si>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</si>
  <si>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</si>
  <si>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</si>
  <si>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</si>
  <si>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</si>
  <si>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</si>
  <si>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</si>
  <si>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</si>
  <si>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</si>
  <si>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</si>
  <si>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</si>
  <si>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</si>
  <si>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</si>
  <si>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</si>
  <si>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</si>
  <si>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</si>
  <si>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</si>
  <si>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</si>
  <si>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</si>
  <si>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</si>
  <si>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</si>
  <si>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</si>
  <si>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</si>
  <si>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</si>
  <si>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</si>
  <si>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</si>
  <si>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</si>
  <si>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</si>
  <si>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</si>
  <si>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</si>
  <si>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</si>
  <si>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</si>
  <si>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</si>
  <si>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</si>
  <si>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</si>
  <si>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</si>
  <si>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</si>
  <si>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</si>
  <si>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</si>
  <si>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</si>
  <si>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</si>
  <si>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</si>
  <si>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</si>
  <si>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</si>
  <si>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</si>
  <si>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</si>
  <si>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</si>
  <si>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</si>
  <si>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</si>
  <si>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</si>
  <si>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</si>
  <si>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</si>
  <si>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</si>
  <si>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</si>
  <si>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</si>
  <si>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</si>
  <si>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</si>
  <si>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</si>
  <si>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</si>
  <si>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</si>
  <si>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</si>
  <si>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</si>
  <si>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</si>
  <si>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</si>
  <si>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</si>
  <si>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</si>
  <si>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</si>
  <si>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</si>
  <si>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</si>
  <si>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</si>
  <si>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</si>
  <si>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</si>
  <si>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</si>
  <si>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</si>
  <si>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</si>
  <si>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</si>
  <si>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</si>
  <si>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</si>
  <si>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</si>
  <si>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</si>
  <si>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</si>
  <si>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</si>
  <si>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</si>
  <si>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</si>
  <si>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</si>
  <si>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</si>
  <si>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</si>
  <si>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</si>
  <si>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</si>
  <si>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</si>
  <si>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</si>
  <si>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</si>
  <si>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</si>
  <si>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</si>
  <si>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</si>
  <si>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</si>
  <si>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</si>
  <si>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</si>
  <si>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</si>
  <si>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</si>
  <si>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</si>
  <si>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</si>
  <si>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</si>
  <si>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</si>
  <si>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</si>
  <si>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</si>
  <si>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</si>
  <si>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</si>
  <si>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</si>
  <si>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</si>
  <si>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</si>
  <si>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</si>
  <si>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</si>
  <si>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</si>
  <si>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</si>
  <si>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</si>
  <si>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</si>
  <si>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</si>
  <si>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</si>
  <si>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</si>
  <si>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</si>
  <si>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</si>
  <si>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</si>
  <si>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</si>
  <si>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</si>
  <si>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</si>
  <si>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</si>
  <si>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</si>
  <si>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</si>
  <si>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</si>
  <si>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</si>
  <si>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</si>
  <si>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</si>
  <si>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</si>
  <si>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</si>
  <si>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</si>
  <si>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</si>
  <si>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</si>
  <si>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</si>
  <si>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</si>
  <si>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</si>
  <si>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</si>
  <si>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</si>
  <si>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</si>
  <si>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</si>
  <si>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</si>
  <si>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</si>
  <si>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</si>
  <si>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</si>
  <si>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</si>
  <si>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</si>
  <si>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</si>
  <si>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</si>
  <si>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</si>
  <si>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</si>
  <si>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</si>
  <si>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</si>
  <si>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</si>
  <si>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</si>
  <si>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</si>
  <si>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</si>
  <si>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</si>
  <si>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</si>
  <si>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</si>
  <si>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</si>
  <si>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</si>
  <si>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</si>
  <si>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</si>
  <si>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</si>
  <si>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</si>
  <si>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</si>
  <si>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</si>
  <si>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</si>
  <si>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</si>
  <si>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</si>
  <si>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</si>
  <si>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</si>
  <si>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</si>
  <si>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</si>
  <si>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</si>
  <si>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</si>
  <si>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</si>
  <si>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</si>
  <si>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</si>
  <si>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</si>
  <si>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</si>
  <si>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</si>
  <si>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</si>
  <si>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</si>
  <si>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</si>
  <si>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</si>
  <si>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</si>
  <si>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</si>
  <si>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</si>
  <si>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</si>
  <si>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</si>
  <si>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</si>
  <si>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</si>
  <si>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</si>
  <si>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</si>
  <si>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</si>
  <si>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</si>
  <si>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</si>
  <si>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</si>
  <si>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</si>
  <si>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</si>
  <si>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</si>
  <si>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</si>
  <si>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</si>
  <si>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</si>
  <si>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</si>
  <si>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</si>
  <si>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</si>
  <si>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</si>
  <si>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</si>
  <si>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</si>
  <si>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</si>
  <si>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</si>
  <si>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</si>
  <si>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</si>
  <si>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</si>
  <si>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</si>
  <si>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</si>
  <si>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</si>
  <si>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</si>
  <si>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</si>
  <si>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</si>
  <si>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</si>
  <si>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</si>
  <si>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</si>
  <si>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</si>
  <si>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</si>
  <si>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</si>
  <si>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</si>
  <si>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</si>
  <si>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</si>
  <si>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</si>
  <si>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</si>
  <si>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</si>
  <si>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</si>
  <si>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</si>
  <si>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</si>
  <si>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</si>
  <si>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</si>
  <si>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</si>
  <si>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</si>
  <si>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</si>
  <si>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</si>
  <si>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</si>
  <si>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</si>
  <si>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</si>
  <si>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</si>
  <si>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</si>
  <si>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</si>
  <si>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</si>
  <si>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</si>
  <si>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</si>
  <si>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</si>
  <si>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</si>
  <si>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</si>
  <si>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</si>
  <si>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</si>
  <si>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</si>
  <si>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</si>
  <si>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</si>
  <si>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</si>
  <si>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</si>
  <si>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</si>
  <si>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</si>
  <si>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</si>
  <si>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</si>
  <si>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</si>
  <si>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</si>
  <si>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</si>
  <si>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</si>
  <si>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</si>
  <si>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</si>
  <si>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</si>
  <si>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</si>
  <si>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</si>
  <si>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</si>
  <si>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</si>
  <si>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</si>
  <si>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</si>
  <si>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</si>
  <si>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</si>
  <si>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</si>
  <si>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</si>
  <si>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</si>
  <si>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</si>
  <si>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</si>
  <si>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</si>
  <si>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</si>
  <si>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</si>
  <si>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</si>
  <si>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</si>
  <si>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</si>
  <si>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</si>
  <si>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</si>
  <si>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</si>
  <si>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</si>
  <si>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</si>
  <si>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</si>
  <si>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</si>
  <si>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</si>
  <si>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</si>
  <si>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</si>
  <si>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</si>
  <si>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</si>
  <si>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</si>
  <si>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</si>
  <si>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</si>
  <si>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</si>
  <si>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</si>
  <si>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</si>
  <si>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</si>
  <si>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</si>
  <si>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</si>
  <si>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</si>
  <si>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</si>
  <si>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</si>
  <si>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</si>
  <si>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</si>
  <si>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</si>
  <si>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</si>
  <si>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</si>
  <si>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</si>
  <si>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</si>
  <si>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</si>
  <si>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</si>
  <si>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</si>
  <si>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</si>
  <si>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</si>
  <si>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</si>
  <si>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</si>
  <si>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</si>
  <si>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</si>
  <si>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</si>
  <si>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</si>
  <si>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</si>
  <si>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</si>
  <si>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</si>
  <si>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</si>
  <si>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</si>
  <si>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</si>
  <si>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</si>
  <si>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</si>
  <si>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</si>
  <si>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</si>
  <si>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</si>
  <si>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</si>
  <si>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</si>
  <si>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</si>
  <si>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</si>
  <si>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</si>
  <si>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</si>
  <si>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</si>
  <si>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</si>
  <si>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</si>
  <si>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</si>
  <si>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</si>
  <si>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</si>
  <si>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</si>
  <si>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</si>
  <si>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</si>
  <si>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</si>
  <si>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</si>
  <si>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</si>
  <si>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</si>
  <si>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</si>
  <si>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</si>
  <si>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</si>
  <si>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</si>
  <si>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</si>
  <si>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</si>
  <si>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</si>
  <si>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</si>
  <si>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</si>
  <si>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</si>
  <si>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</si>
  <si>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</si>
  <si>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</si>
  <si>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</si>
  <si>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</si>
  <si>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</si>
  <si>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</si>
  <si>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</si>
  <si>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</si>
  <si>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</si>
  <si>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</si>
  <si>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</si>
  <si>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</si>
  <si>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</si>
  <si>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</si>
  <si>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</si>
  <si>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</si>
  <si>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</si>
  <si>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</si>
  <si>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</si>
  <si>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</si>
  <si>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</si>
  <si>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</si>
  <si>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</si>
  <si>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</si>
  <si>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</si>
  <si>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</si>
  <si>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</si>
  <si>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</si>
  <si>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</si>
  <si>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</si>
  <si>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</si>
  <si>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</si>
  <si>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</si>
  <si>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</si>
  <si>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</si>
  <si>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</si>
  <si>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</si>
  <si>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</si>
  <si>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</si>
  <si>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</si>
  <si>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</si>
  <si>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</si>
  <si>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</si>
  <si>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</si>
  <si>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</si>
  <si>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</si>
  <si>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</si>
  <si>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</si>
  <si>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</si>
  <si>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</si>
  <si>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</si>
  <si>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</si>
  <si>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</si>
  <si>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</si>
  <si>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</si>
  <si>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</si>
  <si>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</si>
  <si>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</si>
  <si>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</si>
  <si>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</si>
  <si>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</si>
  <si>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</si>
  <si>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</si>
  <si>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</si>
  <si>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</si>
  <si>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</si>
  <si>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</si>
  <si>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</si>
  <si>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</si>
  <si>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</si>
  <si>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</si>
  <si>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</si>
  <si>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</si>
  <si>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</si>
  <si>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</si>
  <si>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</si>
  <si>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</si>
  <si>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</si>
  <si>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</si>
  <si>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</si>
  <si>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</si>
  <si>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</si>
  <si>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</si>
  <si>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</si>
  <si>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</si>
  <si>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</si>
  <si>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</si>
  <si>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</si>
  <si>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</si>
  <si>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</si>
  <si>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</si>
  <si>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</si>
  <si>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</si>
  <si>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</si>
  <si>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</si>
  <si>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</si>
  <si>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</si>
  <si>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</si>
  <si>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</si>
  <si>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</si>
  <si>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</si>
  <si>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</si>
  <si>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</si>
  <si>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</si>
  <si>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</si>
  <si>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</si>
  <si>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</si>
  <si>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</si>
  <si>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</si>
  <si>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</si>
  <si>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</si>
  <si>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</si>
  <si>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</si>
  <si>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</si>
  <si>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</si>
  <si>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</si>
  <si>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</si>
  <si>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</si>
  <si>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</si>
  <si>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</si>
  <si>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</si>
  <si>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</si>
  <si>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</si>
  <si>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</si>
  <si>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</si>
  <si>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</si>
  <si>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</si>
  <si>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</si>
  <si>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</si>
  <si>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</si>
  <si>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</si>
  <si>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</si>
  <si>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</si>
  <si>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</si>
  <si>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</si>
  <si>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</si>
  <si>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</si>
  <si>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</si>
  <si>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</si>
  <si>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</si>
  <si>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</si>
  <si>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</si>
  <si>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</si>
  <si>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</si>
  <si>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</si>
  <si>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</si>
  <si>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</si>
  <si>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</si>
  <si>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</si>
  <si>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</si>
  <si>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</si>
  <si>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</si>
  <si>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</si>
  <si>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</si>
  <si>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</si>
  <si>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</si>
  <si>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</si>
  <si>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</si>
  <si>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</si>
  <si>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</si>
  <si>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</si>
  <si>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</si>
  <si>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</si>
  <si>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</si>
  <si>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</si>
  <si>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</si>
  <si>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</si>
  <si>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</si>
  <si>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</si>
  <si>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</si>
  <si>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</si>
  <si>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</si>
  <si>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</si>
  <si>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</si>
  <si>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</si>
  <si>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</si>
  <si>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</si>
  <si>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</si>
  <si>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</si>
  <si>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</si>
  <si>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</si>
  <si>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</si>
  <si>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</si>
  <si>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</si>
  <si>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</si>
  <si>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</si>
  <si>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</si>
  <si>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</si>
  <si>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</si>
  <si>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</si>
  <si>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</si>
  <si>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</si>
  <si>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</si>
  <si>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</si>
  <si>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</si>
  <si>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</si>
  <si>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</si>
  <si>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</si>
  <si>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</si>
  <si>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</si>
  <si>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</si>
  <si>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</si>
  <si>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</si>
  <si>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</si>
  <si>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</si>
  <si>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</si>
  <si>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</si>
  <si>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</si>
  <si>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</si>
  <si>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</si>
  <si>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</si>
  <si>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</si>
  <si>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</si>
  <si>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</si>
  <si>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</si>
  <si>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</si>
  <si>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</si>
  <si>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</si>
  <si>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</si>
  <si>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</si>
  <si>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</si>
  <si>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</si>
  <si>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</si>
  <si>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</si>
  <si>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</si>
  <si>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</si>
  <si>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</si>
  <si>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</si>
  <si>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</si>
  <si>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</si>
  <si>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</si>
  <si>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</si>
  <si>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</si>
  <si>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</si>
  <si>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</si>
  <si>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</si>
  <si>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</si>
  <si>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</si>
  <si>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</si>
  <si>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</si>
  <si>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</si>
  <si>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</si>
  <si>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</si>
  <si>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</si>
  <si>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</si>
  <si>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</si>
  <si>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</si>
  <si>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</si>
  <si>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</si>
  <si>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</si>
  <si>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</si>
  <si>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</si>
  <si>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</si>
  <si>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</si>
  <si>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</si>
  <si>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</si>
  <si>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</si>
  <si>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</si>
  <si>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</si>
  <si>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</si>
  <si>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</si>
  <si>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</si>
  <si>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</si>
  <si>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</si>
  <si>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</si>
  <si>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</si>
  <si>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</si>
  <si>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</si>
  <si>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</si>
  <si>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</si>
  <si>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</si>
  <si>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</si>
  <si>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</si>
  <si>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</si>
  <si>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</si>
  <si>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</si>
  <si>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</si>
  <si>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</si>
  <si>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</si>
  <si>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</si>
  <si>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</si>
  <si>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</si>
  <si>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</si>
  <si>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</si>
  <si>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</si>
  <si>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</si>
  <si>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</si>
  <si>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</si>
  <si>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</si>
  <si>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</si>
  <si>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</si>
  <si>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</si>
  <si>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</si>
  <si>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</si>
  <si>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</si>
  <si>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</si>
  <si>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</si>
  <si>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</si>
  <si>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</si>
  <si>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</si>
  <si>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</si>
  <si>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</si>
  <si>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</si>
  <si>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</si>
  <si>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</si>
  <si>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</si>
  <si>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</si>
  <si>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</si>
  <si>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</si>
  <si>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</si>
  <si>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</si>
  <si>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</si>
  <si>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</si>
  <si>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</si>
  <si>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</si>
  <si>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</si>
  <si>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</si>
  <si>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</si>
  <si>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</si>
  <si>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</si>
  <si>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</si>
  <si>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</si>
  <si>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</si>
  <si>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</si>
  <si>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</si>
  <si>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</si>
  <si>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</si>
  <si>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</si>
  <si>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</si>
  <si>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</si>
  <si>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</si>
  <si>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</si>
  <si>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</si>
  <si>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</si>
  <si>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</si>
  <si>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</si>
  <si>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</si>
  <si>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</si>
  <si>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</si>
  <si>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</si>
  <si>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</si>
  <si>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</si>
  <si>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</si>
  <si>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</si>
  <si>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</si>
  <si>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</si>
  <si>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</si>
  <si>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</si>
  <si>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</si>
  <si>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</si>
  <si>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</si>
  <si>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</si>
  <si>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</si>
  <si>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</si>
  <si>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</si>
  <si>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</si>
  <si>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</si>
  <si>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</si>
  <si>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</si>
  <si>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</si>
  <si>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</si>
  <si>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</si>
  <si>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</si>
  <si>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</si>
  <si>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</si>
  <si>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</si>
  <si>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</si>
  <si>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</si>
  <si>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</si>
  <si>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</si>
  <si>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</si>
  <si>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</si>
  <si>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</si>
  <si>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</si>
  <si>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</si>
  <si>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</si>
  <si>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</si>
  <si>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</si>
  <si>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</si>
  <si>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</si>
  <si>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</si>
  <si>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</si>
  <si>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</si>
  <si>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</si>
  <si>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</si>
  <si>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</si>
  <si>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</si>
  <si>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</si>
  <si>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</si>
  <si>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</si>
  <si>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</si>
  <si>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</si>
  <si>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</si>
  <si>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</si>
  <si>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</si>
  <si>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</si>
  <si>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</si>
  <si>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</si>
  <si>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</si>
  <si>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</si>
  <si>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</si>
  <si>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</si>
  <si>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</si>
  <si>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</si>
  <si>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</si>
  <si>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</si>
  <si>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</si>
  <si>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</si>
  <si>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</si>
  <si>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</si>
  <si>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</si>
  <si>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</si>
  <si>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</si>
  <si>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</si>
  <si>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</si>
  <si>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</si>
  <si>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</si>
  <si>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</si>
  <si>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</si>
  <si>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</si>
  <si>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</si>
  <si>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</si>
  <si>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</si>
  <si>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</si>
  <si>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</si>
  <si>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</si>
  <si>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</si>
  <si>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</si>
  <si>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</si>
  <si>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</si>
  <si>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</si>
  <si>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</si>
  <si>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</si>
  <si>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</si>
  <si>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</si>
  <si>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</si>
  <si>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</si>
  <si>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</si>
  <si>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</si>
  <si>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</si>
  <si>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</si>
  <si>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</si>
  <si>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</si>
  <si>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</si>
  <si>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</si>
  <si>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</si>
  <si>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</si>
  <si>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</si>
  <si>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</si>
  <si>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</si>
  <si>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</si>
  <si>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</si>
  <si>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</si>
  <si>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</si>
  <si>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</si>
  <si>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</si>
  <si>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</si>
  <si>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</si>
  <si>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</si>
  <si>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</si>
  <si>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</si>
  <si>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</si>
  <si>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</si>
  <si>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</si>
  <si>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</si>
  <si>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</si>
  <si>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</si>
  <si>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</si>
  <si>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</si>
  <si>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</si>
  <si>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</si>
  <si>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</si>
  <si>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</si>
  <si>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</si>
  <si>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</si>
  <si>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</si>
  <si>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</si>
  <si>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</si>
  <si>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</si>
  <si>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</si>
  <si>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</si>
  <si>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</si>
  <si>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</si>
  <si>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</si>
  <si>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</si>
  <si>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</si>
  <si>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</si>
  <si>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</si>
  <si>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</si>
  <si>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</si>
  <si>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</si>
  <si>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</si>
  <si>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</si>
  <si>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</si>
  <si>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</si>
  <si>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</si>
  <si>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</si>
  <si>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</si>
  <si>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</si>
  <si>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</si>
  <si>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</si>
  <si>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</si>
  <si>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</si>
  <si>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</si>
  <si>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</si>
  <si>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</si>
  <si>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</si>
  <si>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</si>
  <si>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</si>
  <si>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</si>
  <si>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</si>
  <si>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</si>
  <si>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</si>
  <si>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</si>
  <si>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</si>
  <si>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</si>
  <si>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</si>
  <si>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</si>
  <si>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</si>
  <si>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</si>
  <si>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</si>
  <si>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</si>
  <si>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</si>
  <si>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</si>
  <si>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</si>
  <si>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</si>
  <si>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</si>
  <si>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</si>
  <si>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</si>
  <si>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</si>
  <si>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</si>
  <si>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</si>
  <si>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</si>
  <si>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</si>
  <si>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</si>
  <si>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</si>
  <si>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</si>
  <si>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</si>
  <si>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</si>
  <si>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</si>
  <si>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</si>
  <si>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</si>
  <si>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</si>
  <si>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</si>
  <si>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</si>
  <si>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</si>
  <si>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</si>
  <si>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</si>
  <si>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</si>
  <si>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</si>
  <si>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</si>
  <si>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</si>
  <si>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</si>
  <si>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</si>
  <si>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</si>
  <si>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</si>
  <si>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</si>
  <si>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</si>
  <si>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</si>
  <si>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</si>
  <si>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</si>
  <si>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</si>
  <si>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</si>
  <si>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</si>
  <si>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</si>
  <si>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</si>
  <si>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</si>
  <si>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</si>
  <si>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</si>
  <si>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</si>
  <si>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</si>
  <si>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</si>
  <si>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</si>
  <si>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</si>
  <si>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</si>
  <si>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</si>
  <si>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</si>
  <si>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</si>
  <si>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</si>
  <si>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</si>
  <si>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</si>
  <si>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</si>
  <si>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</si>
  <si>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</si>
  <si>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</si>
  <si>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</si>
  <si>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</si>
  <si>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</si>
  <si>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</si>
  <si>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</si>
  <si>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</si>
  <si>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</si>
  <si>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</si>
  <si>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</si>
  <si>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</si>
  <si>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</si>
  <si>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</si>
  <si>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</si>
  <si>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</si>
  <si>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</si>
  <si>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</si>
  <si>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</si>
  <si>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</si>
  <si>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</si>
  <si>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</si>
  <si>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</si>
  <si>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</si>
  <si>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</si>
  <si>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</si>
  <si>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</si>
  <si>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</si>
  <si>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</si>
  <si>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</si>
  <si>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</si>
  <si>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</si>
  <si>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</si>
  <si>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</si>
  <si>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</si>
  <si>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</si>
  <si>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</si>
  <si>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</si>
  <si>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</si>
  <si>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</si>
  <si>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</si>
  <si>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</si>
  <si>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</si>
  <si>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</si>
  <si>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</si>
  <si>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</si>
  <si>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</si>
  <si>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</si>
  <si>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</si>
  <si>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</si>
  <si>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</si>
  <si>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</si>
  <si>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</si>
  <si>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</si>
  <si>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</si>
  <si>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</si>
  <si>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</si>
  <si>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</si>
  <si>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</si>
  <si>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</si>
  <si>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</si>
  <si>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</si>
  <si>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</si>
  <si>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</si>
  <si>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</si>
  <si>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</si>
  <si>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</si>
  <si>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</si>
  <si>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</si>
  <si>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</si>
  <si>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</si>
  <si>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</si>
  <si>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</si>
  <si>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</si>
  <si>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</si>
  <si>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</si>
  <si>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</si>
  <si>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</si>
  <si>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</si>
  <si>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</si>
  <si>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</si>
  <si>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</si>
  <si>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</si>
  <si>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</si>
  <si>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</si>
  <si>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</si>
  <si>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</si>
  <si>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</si>
  <si>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</si>
  <si>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</si>
  <si>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</si>
  <si>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</si>
  <si>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</si>
  <si>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</si>
  <si>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</si>
  <si>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</si>
  <si>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</si>
  <si>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</si>
  <si>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</si>
  <si>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</si>
  <si>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</si>
  <si>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</si>
  <si>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</si>
  <si>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</si>
  <si>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</si>
  <si>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</si>
  <si>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</si>
  <si>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</si>
  <si>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</si>
  <si>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</si>
  <si>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</si>
  <si>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</si>
  <si>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</si>
  <si>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</si>
  <si>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</si>
  <si>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</si>
  <si>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</si>
  <si>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</si>
  <si>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</si>
  <si>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</si>
  <si>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</si>
  <si>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</si>
  <si>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</si>
  <si>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</si>
  <si>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</si>
  <si>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</si>
  <si>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</si>
  <si>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</si>
  <si>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</si>
  <si>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</si>
  <si>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</si>
  <si>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</si>
  <si>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</si>
  <si>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</si>
  <si>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</si>
  <si>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</si>
  <si>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</si>
  <si>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</si>
  <si>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</si>
  <si>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</si>
  <si>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</si>
  <si>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</si>
  <si>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</si>
  <si>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</si>
  <si>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</si>
  <si>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</si>
  <si>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</si>
  <si>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</si>
  <si>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</si>
  <si>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</si>
  <si>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</si>
  <si>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</si>
  <si>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</si>
  <si>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</si>
  <si>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</si>
  <si>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</si>
  <si>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</si>
  <si>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</si>
  <si>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</si>
  <si>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</si>
  <si>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</si>
  <si>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</si>
  <si>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</si>
  <si>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</si>
  <si>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</si>
  <si>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</si>
  <si>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</si>
  <si>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</si>
  <si>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</si>
  <si>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</si>
  <si>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</si>
  <si>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</si>
  <si>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</si>
  <si>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</si>
  <si>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</si>
  <si>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</si>
  <si>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</si>
  <si>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</si>
  <si>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</si>
  <si>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</si>
  <si>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</si>
  <si>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</si>
  <si>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</si>
  <si>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</si>
  <si>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</si>
  <si>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</si>
  <si>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</si>
  <si>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</si>
  <si>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</si>
  <si>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</si>
  <si>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</si>
  <si>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</si>
  <si>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</si>
  <si>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</si>
  <si>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</si>
  <si>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</si>
  <si>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</si>
  <si>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</si>
  <si>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</si>
  <si>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</si>
  <si>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</si>
  <si>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</si>
  <si>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</si>
  <si>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</si>
  <si>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</si>
  <si>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</si>
  <si>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</si>
  <si>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</si>
  <si>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</si>
  <si>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</si>
  <si>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</si>
  <si>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</si>
  <si>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</si>
  <si>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</si>
  <si>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</si>
  <si>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</si>
  <si>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</si>
  <si>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</si>
  <si>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</si>
  <si>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</si>
  <si>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</si>
  <si>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</si>
  <si>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</si>
  <si>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</si>
  <si>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</si>
  <si>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</si>
  <si>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</si>
  <si>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</si>
  <si>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</si>
  <si>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</si>
  <si>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</si>
  <si>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</si>
  <si>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</si>
  <si>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</si>
  <si>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</si>
  <si>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</si>
  <si>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</si>
  <si>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</si>
  <si>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</si>
  <si>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</si>
  <si>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</si>
  <si>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</si>
  <si>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</si>
  <si>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</si>
  <si>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</si>
  <si>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</si>
  <si>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</si>
  <si>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</si>
  <si>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</si>
  <si>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</si>
  <si>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</si>
  <si>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</si>
  <si>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</si>
  <si>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</si>
  <si>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</si>
  <si>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</si>
  <si>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</si>
  <si>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</si>
  <si>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</si>
  <si>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</si>
  <si>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</si>
  <si>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</si>
  <si>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</si>
  <si>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</si>
  <si>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</si>
  <si>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</si>
  <si>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</si>
  <si>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</si>
  <si>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</si>
  <si>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</si>
  <si>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</si>
  <si>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</si>
  <si>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</si>
  <si>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</si>
  <si>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</si>
  <si>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</si>
  <si>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</si>
  <si>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</si>
  <si>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</si>
  <si>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</si>
  <si>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</si>
  <si>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</si>
  <si>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</si>
  <si>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</si>
  <si>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</si>
  <si>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</si>
  <si>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</si>
  <si>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</si>
  <si>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</si>
  <si>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</si>
  <si>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</si>
  <si>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</si>
  <si>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</si>
  <si>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</si>
  <si>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</si>
  <si>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</si>
  <si>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</si>
  <si>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</si>
  <si>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</si>
  <si>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</si>
  <si>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</si>
  <si>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</si>
  <si>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</si>
  <si>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</si>
  <si>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</si>
  <si>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</si>
  <si>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</si>
  <si>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</si>
  <si>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</si>
  <si>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</si>
  <si>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</si>
  <si>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</si>
  <si>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</si>
  <si>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</si>
  <si>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</si>
  <si>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</si>
  <si>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</si>
  <si>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</si>
  <si>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</si>
  <si>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</si>
  <si>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</si>
  <si>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</si>
  <si>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</si>
  <si>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</si>
  <si>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</si>
  <si>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</si>
  <si>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</si>
  <si>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</si>
  <si>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</si>
  <si>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</si>
  <si>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</si>
  <si>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</si>
  <si>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</si>
  <si>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</si>
  <si>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</si>
  <si>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</si>
  <si>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</si>
  <si>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</si>
  <si>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</si>
  <si>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</si>
  <si>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</si>
  <si>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</si>
  <si>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</si>
  <si>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</si>
  <si>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</si>
  <si>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</si>
  <si>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</si>
  <si>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</si>
  <si>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</si>
  <si>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</si>
  <si>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</si>
  <si>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</si>
  <si>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</si>
  <si>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</si>
  <si>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</si>
  <si>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</si>
  <si>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</si>
  <si>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</si>
  <si>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</si>
  <si>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</si>
  <si>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</si>
  <si>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</si>
  <si>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</si>
  <si>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</si>
  <si>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</si>
  <si>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</si>
  <si>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</si>
  <si>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</si>
  <si>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</si>
  <si>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</si>
  <si>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</si>
  <si>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</si>
  <si>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</si>
  <si>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</si>
  <si>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</si>
  <si>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</si>
  <si>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</si>
  <si>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</si>
  <si>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</si>
  <si>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</si>
  <si>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</si>
  <si>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</si>
  <si>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</si>
  <si>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</si>
  <si>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</si>
  <si>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</si>
  <si>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</si>
  <si>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</si>
  <si>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</si>
  <si>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</si>
  <si>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</si>
  <si>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</si>
  <si>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</si>
  <si>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</si>
  <si>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</si>
  <si>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</si>
  <si>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</si>
  <si>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</si>
  <si>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</si>
  <si>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</si>
  <si>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</si>
  <si>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</si>
  <si>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</si>
  <si>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</si>
  <si>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</si>
  <si>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</si>
  <si>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</si>
  <si>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</si>
  <si>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</si>
  <si>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</si>
  <si>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</si>
  <si>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</si>
  <si>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</si>
  <si>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</si>
  <si>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</si>
  <si>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</si>
  <si>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</si>
  <si>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</si>
  <si>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</si>
  <si>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</si>
  <si>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</si>
  <si>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</si>
  <si>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</si>
  <si>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</si>
  <si>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</si>
  <si>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</si>
  <si>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</si>
  <si>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</si>
  <si>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</si>
  <si>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</si>
  <si>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</si>
  <si>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</si>
  <si>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</si>
  <si>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</si>
  <si>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</si>
  <si>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</si>
  <si>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</si>
  <si>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</si>
  <si>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</si>
  <si>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</si>
  <si>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</si>
  <si>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</si>
  <si>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</si>
  <si>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</si>
  <si>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</si>
  <si>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</si>
  <si>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</si>
  <si>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</si>
  <si>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</si>
  <si>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</si>
  <si>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</si>
  <si>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</si>
  <si>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</si>
  <si>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</si>
  <si>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</si>
  <si>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</si>
  <si>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</si>
  <si>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</si>
  <si>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</si>
  <si>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</si>
  <si>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</si>
  <si>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</si>
  <si>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</si>
  <si>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</si>
  <si>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</si>
  <si>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</si>
  <si>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</si>
  <si>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</si>
  <si>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</si>
  <si>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</si>
  <si>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</si>
  <si>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</si>
  <si>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</si>
  <si>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</si>
  <si>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</si>
  <si>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</si>
  <si>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</si>
  <si>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</si>
  <si>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</si>
  <si>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</si>
  <si>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</si>
  <si>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</si>
  <si>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</si>
  <si>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</si>
  <si>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</si>
  <si>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</si>
  <si>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</si>
  <si>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</si>
  <si>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</si>
  <si>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</si>
  <si>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</si>
  <si>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</si>
  <si>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</si>
  <si>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</si>
  <si>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</si>
  <si>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</si>
  <si>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</si>
  <si>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</si>
  <si>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</si>
  <si>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</si>
  <si>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</si>
  <si>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</si>
  <si>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</si>
  <si>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</si>
  <si>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</si>
  <si>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</si>
  <si>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</si>
  <si>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</si>
  <si>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</si>
  <si>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</si>
  <si>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</si>
  <si>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</si>
  <si>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</si>
  <si>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</si>
  <si>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</si>
  <si>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</si>
  <si>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</si>
  <si>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</si>
  <si>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</si>
  <si>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</si>
  <si>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</si>
  <si>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</si>
  <si>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</si>
  <si>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</si>
  <si>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</si>
  <si>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</si>
  <si>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</si>
  <si>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</si>
  <si>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</si>
  <si>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</si>
  <si>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</si>
  <si>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</si>
  <si>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</si>
  <si>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</si>
  <si>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</si>
  <si>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</si>
  <si>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</si>
  <si>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</si>
  <si>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</si>
  <si>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</si>
  <si>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</si>
  <si>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</si>
  <si>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</si>
  <si>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</si>
  <si>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</si>
  <si>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</si>
  <si>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</si>
  <si>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</si>
  <si>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</si>
  <si>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</si>
  <si>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</si>
  <si>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</si>
  <si>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</si>
  <si>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</si>
  <si>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</si>
  <si>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</si>
  <si>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</si>
  <si>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</si>
  <si>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</si>
  <si>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</si>
  <si>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</si>
  <si>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</si>
  <si>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</si>
  <si>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</si>
  <si>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</si>
  <si>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</si>
  <si>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</si>
  <si>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</si>
  <si>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</si>
  <si>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</si>
  <si>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</si>
  <si>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</si>
  <si>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</si>
  <si>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</si>
  <si>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</si>
  <si>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</si>
  <si>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</si>
  <si>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</si>
  <si>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</si>
  <si>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</si>
  <si>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</si>
  <si>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</si>
  <si>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</si>
  <si>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</si>
  <si>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</si>
  <si>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</si>
  <si>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</si>
  <si>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</si>
  <si>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</si>
  <si>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</si>
  <si>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</si>
  <si>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</si>
  <si>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</si>
  <si>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</si>
  <si>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</si>
  <si>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</si>
  <si>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</si>
  <si>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</si>
  <si>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</si>
  <si>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</si>
  <si>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</si>
  <si>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</si>
  <si>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</si>
  <si>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</si>
  <si>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</si>
  <si>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</si>
  <si>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</si>
  <si>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</si>
  <si>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</si>
  <si>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</si>
  <si>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</si>
  <si>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</si>
  <si>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</si>
  <si>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</si>
  <si>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</si>
  <si>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</si>
  <si>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</si>
  <si>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</si>
  <si>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</si>
  <si>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</si>
  <si>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</si>
  <si>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</si>
  <si>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</si>
  <si>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</si>
  <si>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</si>
  <si>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</si>
  <si>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</si>
  <si>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</si>
  <si>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</si>
  <si>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</si>
  <si>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</si>
  <si>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</si>
  <si>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</si>
  <si>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</si>
  <si>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</si>
  <si>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</si>
  <si>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</si>
  <si>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</si>
  <si>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</si>
  <si>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</si>
  <si>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</si>
  <si>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</si>
  <si>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</si>
  <si>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</si>
  <si>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</si>
  <si>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</si>
  <si>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</si>
  <si>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</si>
  <si>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</si>
  <si>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</si>
  <si>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</si>
  <si>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</si>
  <si>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</si>
  <si>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</si>
  <si>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</si>
  <si>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</si>
  <si>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</si>
  <si>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</si>
  <si>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</si>
  <si>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</si>
  <si>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</si>
  <si>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</si>
  <si>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</si>
  <si>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</si>
  <si>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</si>
  <si>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</si>
  <si>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</si>
  <si>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</si>
  <si>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</si>
  <si>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</si>
  <si>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</si>
  <si>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</si>
  <si>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</si>
  <si>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</si>
  <si>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</si>
  <si>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</si>
  <si>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</si>
  <si>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</si>
  <si>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</si>
  <si>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</si>
  <si>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</si>
  <si>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</si>
  <si>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</si>
  <si>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</si>
  <si>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</si>
  <si>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</si>
  <si>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</si>
  <si>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</si>
  <si>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</si>
  <si>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</si>
  <si>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</si>
  <si>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</si>
  <si>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</si>
  <si>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</si>
  <si>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</si>
  <si>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</si>
  <si>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</si>
  <si>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</si>
  <si>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</si>
  <si>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</si>
  <si>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</si>
  <si>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</si>
  <si>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</si>
  <si>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</si>
  <si>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</si>
  <si>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</si>
  <si>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</si>
  <si>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</si>
  <si>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</si>
  <si>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</si>
  <si>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</si>
  <si>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</si>
  <si>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</si>
  <si>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</si>
  <si>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</si>
  <si>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</si>
  <si>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</si>
  <si>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</si>
  <si>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</si>
  <si>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</si>
  <si>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</si>
  <si>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</si>
  <si>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</si>
  <si>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</si>
  <si>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</si>
  <si>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</si>
  <si>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</si>
  <si>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</si>
  <si>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</si>
  <si>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</si>
  <si>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</si>
  <si>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</si>
  <si>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</si>
  <si>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</si>
  <si>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</si>
  <si>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</si>
  <si>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</si>
  <si>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</si>
  <si>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</si>
  <si>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</si>
  <si>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</si>
  <si>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</si>
  <si>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</si>
  <si>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</si>
  <si>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</si>
  <si>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</si>
  <si>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</si>
  <si>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</si>
  <si>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</si>
  <si>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</si>
  <si>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</si>
  <si>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</si>
  <si>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</si>
  <si>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</si>
  <si>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</si>
  <si>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</si>
  <si>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</si>
  <si>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</si>
  <si>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</si>
  <si>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</si>
  <si>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</si>
  <si>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</si>
  <si>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</si>
  <si>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</si>
  <si>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</si>
  <si>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</si>
  <si>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</si>
  <si>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</si>
  <si>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</si>
  <si>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</si>
  <si>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</si>
  <si>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</si>
  <si>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</si>
  <si>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</si>
  <si>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</si>
  <si>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</si>
  <si>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</si>
  <si>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</si>
  <si>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</si>
  <si>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</si>
  <si>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</si>
  <si>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</si>
  <si>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</si>
  <si>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</si>
  <si>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</si>
  <si>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</si>
  <si>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</si>
  <si>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</si>
  <si>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</si>
  <si>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</si>
  <si>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</si>
  <si>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</si>
  <si>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</si>
  <si>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</si>
  <si>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</si>
  <si>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</si>
  <si>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</si>
  <si>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</si>
  <si>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</si>
  <si>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</si>
  <si>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</si>
  <si>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</si>
  <si>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</si>
  <si>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</si>
  <si>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</si>
  <si>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</si>
  <si>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</si>
  <si>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</si>
  <si>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</si>
  <si>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</si>
  <si>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</si>
  <si>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</si>
  <si>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</si>
  <si>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</si>
  <si>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</si>
  <si>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</si>
  <si>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</si>
  <si>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</si>
  <si>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</si>
  <si>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</si>
  <si>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</si>
  <si>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</si>
  <si>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</si>
  <si>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</si>
  <si>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</si>
  <si>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</si>
  <si>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</si>
  <si>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</si>
  <si>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</si>
  <si>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</si>
  <si>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</si>
  <si>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</si>
  <si>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</si>
  <si>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</si>
  <si>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</si>
  <si>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</si>
  <si>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</si>
  <si>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</si>
  <si>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</si>
  <si>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</si>
  <si>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</si>
  <si>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</si>
  <si>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</si>
  <si>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</si>
  <si>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</si>
  <si>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</si>
  <si>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</si>
  <si>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</si>
  <si>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</si>
  <si>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</si>
  <si>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</si>
  <si>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</si>
  <si>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</si>
  <si>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</si>
  <si>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</si>
  <si>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</si>
  <si>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</si>
  <si>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</si>
  <si>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</si>
  <si>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</si>
  <si>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</si>
  <si>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</si>
  <si>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</si>
  <si>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</si>
  <si>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</si>
  <si>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</si>
  <si>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</si>
  <si>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</si>
  <si>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</si>
  <si>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</si>
  <si>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</si>
  <si>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</si>
  <si>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</si>
  <si>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</si>
  <si>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</si>
  <si>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</si>
  <si>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</si>
  <si>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</si>
  <si>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</si>
  <si>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</si>
  <si>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</si>
  <si>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</si>
  <si>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</si>
  <si>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</si>
  <si>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</si>
  <si>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</si>
  <si>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</si>
  <si>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</si>
  <si>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</si>
  <si>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</si>
  <si>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</si>
  <si>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</si>
  <si>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</si>
  <si>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</si>
  <si>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</si>
  <si>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</si>
  <si>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</si>
  <si>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</si>
  <si>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</si>
  <si>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</si>
  <si>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</si>
  <si>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</si>
  <si>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</si>
  <si>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</si>
  <si>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</si>
  <si>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</si>
  <si>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</si>
  <si>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</si>
  <si>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</si>
  <si>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</si>
  <si>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</si>
  <si>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</si>
  <si>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</si>
  <si>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</si>
  <si>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</si>
  <si>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</si>
  <si>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</si>
  <si>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</si>
  <si>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</si>
  <si>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</si>
  <si>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</si>
  <si>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</si>
  <si>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</si>
  <si>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</si>
  <si>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</si>
  <si>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</si>
  <si>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</si>
  <si>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</si>
  <si>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</si>
  <si>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</si>
  <si>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</si>
  <si>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</si>
  <si>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</si>
  <si>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</si>
  <si>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</si>
  <si>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</si>
  <si>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</si>
  <si>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</si>
  <si>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</si>
  <si>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</si>
  <si>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</si>
  <si>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</si>
  <si>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</si>
  <si>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</si>
  <si>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</si>
  <si>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</si>
  <si>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</si>
  <si>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</si>
  <si>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</si>
  <si>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</si>
  <si>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</si>
  <si>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</si>
  <si>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</si>
  <si>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</si>
  <si>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</si>
  <si>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</si>
  <si>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</si>
  <si>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</si>
  <si>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</si>
  <si>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</si>
  <si>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</si>
  <si>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</si>
  <si>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</si>
  <si>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</si>
  <si>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</si>
  <si>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</si>
  <si>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</si>
  <si>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</si>
  <si>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</si>
  <si>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</si>
  <si>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</si>
  <si>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</si>
  <si>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</si>
  <si>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</si>
  <si>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</si>
  <si>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</si>
  <si>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</si>
  <si>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</si>
  <si>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</si>
  <si>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</si>
  <si>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</si>
  <si>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</si>
  <si>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</si>
  <si>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</si>
  <si>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</si>
  <si>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</si>
  <si>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</si>
  <si>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</si>
  <si>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</si>
  <si>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</si>
  <si>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</si>
  <si>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</si>
  <si>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</si>
  <si>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</si>
  <si>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</si>
  <si>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</si>
  <si>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</si>
  <si>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</si>
  <si>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</si>
  <si>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</si>
  <si>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</si>
  <si>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</si>
  <si>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</si>
  <si>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</si>
  <si>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</si>
  <si>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</si>
  <si>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</si>
  <si>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</si>
  <si>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</si>
  <si>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</si>
  <si>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</si>
  <si>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</si>
  <si>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</si>
  <si>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</si>
  <si>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</si>
  <si>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</si>
  <si>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</si>
  <si>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</si>
  <si>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</si>
  <si>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</si>
  <si>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</si>
  <si>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</si>
  <si>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</si>
  <si>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</si>
  <si>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</si>
  <si>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</si>
  <si>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</si>
  <si>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</si>
  <si>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</si>
  <si>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</si>
  <si>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</si>
  <si>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</si>
  <si>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</si>
  <si>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</si>
  <si>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</si>
  <si>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</si>
  <si>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</si>
  <si>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</si>
  <si>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</si>
  <si>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</si>
  <si>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</si>
  <si>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</si>
  <si>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</si>
  <si>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</si>
  <si>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</si>
  <si>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</si>
  <si>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</si>
  <si>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</si>
  <si>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</si>
  <si>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</si>
  <si>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</si>
  <si>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</si>
  <si>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</si>
  <si>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</si>
  <si>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</si>
  <si>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</si>
  <si>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</si>
  <si>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</si>
  <si>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</si>
  <si>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</si>
  <si>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</si>
  <si>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</si>
  <si>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</si>
  <si>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</si>
  <si>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</si>
  <si>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</si>
  <si>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</si>
  <si>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</si>
  <si>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</si>
  <si>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</si>
  <si>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</si>
  <si>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</si>
  <si>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</si>
  <si>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</si>
  <si>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</si>
  <si>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</si>
  <si>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</si>
  <si>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</si>
  <si>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</si>
  <si>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</si>
  <si>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</si>
  <si>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</si>
  <si>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</si>
  <si>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</si>
  <si>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</si>
  <si>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</si>
  <si>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</si>
  <si>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</si>
  <si>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</si>
  <si>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</si>
  <si>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</si>
  <si>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</si>
  <si>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</si>
  <si>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</si>
  <si>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</si>
  <si>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</si>
  <si>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</si>
  <si>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</si>
  <si>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</si>
  <si>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</si>
  <si>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</si>
  <si>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</si>
  <si>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</si>
  <si>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</si>
  <si>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</si>
  <si>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</si>
  <si>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</si>
  <si>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</si>
  <si>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</si>
  <si>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</si>
  <si>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</si>
  <si>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</si>
  <si>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</si>
  <si>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</si>
  <si>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</si>
  <si>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</si>
  <si>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</si>
  <si>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</si>
  <si>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</si>
  <si>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</si>
  <si>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</si>
  <si>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</si>
  <si>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</si>
  <si>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</si>
  <si>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</si>
  <si>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</si>
  <si>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</si>
  <si>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</si>
  <si>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</si>
  <si>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</si>
  <si>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</si>
  <si>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</si>
  <si>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</si>
  <si>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</si>
  <si>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</si>
  <si>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</si>
  <si>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</si>
  <si>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</si>
  <si>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</si>
  <si>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</si>
  <si>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</si>
  <si>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</si>
  <si>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</si>
  <si>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</si>
  <si>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</si>
  <si>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</si>
  <si>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</si>
  <si>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</si>
  <si>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</si>
  <si>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</si>
  <si>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</si>
  <si>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</si>
  <si>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</si>
  <si>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</si>
  <si>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</si>
  <si>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</si>
  <si>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</si>
  <si>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</si>
  <si>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</si>
  <si>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</si>
  <si>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</si>
  <si>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</si>
  <si>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</si>
  <si>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</si>
  <si>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</si>
  <si>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</si>
  <si>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</si>
  <si>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</si>
  <si>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</si>
  <si>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</si>
  <si>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</si>
  <si>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</si>
  <si>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</si>
  <si>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</si>
  <si>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</si>
  <si>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</si>
  <si>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</si>
  <si>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</si>
  <si>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</si>
  <si>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</si>
  <si>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</si>
  <si>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</si>
  <si>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</si>
  <si>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</si>
  <si>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</si>
  <si>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</si>
  <si>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</si>
  <si>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</si>
  <si>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</si>
  <si>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</si>
  <si>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</si>
  <si>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</si>
  <si>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</si>
  <si>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</si>
  <si>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</si>
  <si>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</si>
  <si>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</si>
  <si>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</si>
  <si>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</si>
  <si>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</si>
  <si>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</si>
  <si>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</si>
  <si>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</si>
  <si>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</si>
  <si>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</si>
  <si>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</si>
  <si>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</si>
  <si>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</si>
  <si>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</si>
  <si>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</si>
  <si>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</si>
  <si>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</si>
  <si>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</si>
  <si>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</si>
  <si>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</si>
  <si>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</si>
  <si>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</si>
  <si>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</si>
  <si>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</si>
  <si>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</si>
  <si>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</si>
  <si>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</si>
  <si>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</si>
  <si>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</si>
  <si>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</si>
  <si>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</si>
  <si>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</si>
  <si>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</si>
  <si>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</si>
  <si>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</si>
  <si>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</si>
  <si>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</si>
  <si>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</si>
  <si>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</si>
  <si>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</si>
  <si>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</si>
  <si>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</si>
  <si>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</si>
  <si>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</si>
  <si>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</si>
  <si>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</si>
  <si>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</si>
  <si>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</si>
  <si>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</si>
  <si>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</si>
  <si>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</si>
  <si>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</si>
  <si>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</si>
  <si>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</si>
  <si>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</si>
  <si>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</si>
  <si>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</si>
  <si>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</si>
  <si>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</si>
  <si>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</si>
  <si>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</si>
  <si>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</si>
  <si>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</si>
  <si>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</si>
  <si>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</si>
  <si>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</si>
  <si>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</si>
  <si>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</si>
  <si>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</si>
  <si>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</si>
  <si>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</si>
  <si>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</si>
  <si>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</si>
  <si>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</si>
  <si>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</si>
  <si>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</si>
  <si>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</si>
  <si>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</si>
  <si>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</si>
  <si>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</si>
  <si>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</si>
  <si>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</si>
  <si>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</si>
  <si>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</si>
  <si>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</si>
  <si>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</si>
  <si>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</si>
  <si>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</si>
  <si>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</si>
  <si>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</si>
  <si>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</si>
  <si>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</si>
  <si>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</si>
  <si>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</si>
  <si>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</si>
  <si>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</si>
  <si>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</si>
  <si>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</si>
  <si>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</si>
  <si>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</si>
  <si>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</si>
  <si>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</si>
  <si>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</si>
  <si>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</si>
  <si>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</si>
  <si>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</si>
  <si>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</si>
  <si>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</si>
  <si>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</si>
  <si>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</si>
  <si>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</si>
  <si>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</si>
  <si>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</si>
  <si>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</si>
  <si>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</si>
  <si>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</si>
  <si>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</si>
  <si>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</si>
  <si>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</si>
  <si>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</si>
  <si>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</si>
  <si>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</si>
  <si>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</si>
  <si>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</si>
  <si>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</si>
  <si>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</si>
  <si>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</si>
  <si>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</si>
  <si>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</si>
  <si>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</si>
  <si>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</si>
  <si>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</si>
  <si>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</si>
  <si>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</si>
  <si>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</si>
  <si>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</si>
  <si>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</si>
  <si>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</si>
  <si>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</si>
  <si>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</si>
  <si>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</si>
  <si>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</si>
  <si>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</si>
  <si>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</si>
  <si>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</si>
  <si>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</si>
  <si>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</si>
  <si>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</si>
  <si>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</si>
  <si>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</si>
  <si>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</si>
  <si>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</si>
  <si>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</si>
  <si>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</si>
  <si>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</si>
  <si>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</si>
  <si>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</si>
  <si>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</si>
  <si>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</si>
  <si>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</si>
  <si>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</si>
  <si>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</si>
  <si>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</si>
  <si>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</si>
  <si>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</si>
  <si>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</si>
  <si>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</si>
  <si>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</si>
  <si>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</si>
  <si>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</si>
  <si>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</si>
  <si>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</si>
  <si>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</si>
  <si>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</si>
  <si>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</si>
  <si>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</si>
  <si>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</si>
  <si>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</si>
  <si>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</si>
  <si>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</si>
  <si>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</si>
  <si>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</si>
  <si>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</si>
  <si>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</si>
  <si>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</si>
  <si>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</si>
  <si>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</si>
  <si>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</si>
  <si>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</si>
  <si>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</si>
  <si>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</si>
  <si>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</si>
  <si>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</si>
  <si>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</si>
  <si>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</si>
  <si>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</si>
  <si>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</si>
  <si>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</si>
  <si>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</si>
  <si>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</si>
  <si>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</si>
  <si>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</si>
  <si>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</si>
  <si>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</si>
  <si>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</si>
  <si>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</si>
  <si>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</si>
  <si>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</si>
  <si>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</si>
  <si>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</si>
  <si>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</si>
  <si>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</si>
  <si>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</si>
  <si>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</si>
  <si>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</si>
  <si>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</si>
  <si>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</si>
  <si>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</si>
  <si>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</si>
  <si>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</si>
  <si>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</si>
  <si>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</si>
  <si>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</si>
  <si>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</si>
  <si>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</si>
  <si>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</si>
  <si>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</si>
  <si>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</si>
  <si>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</si>
  <si>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</si>
  <si>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</si>
  <si>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</si>
  <si>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</si>
  <si>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</si>
  <si>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</si>
  <si>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</si>
  <si>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</si>
  <si>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</si>
  <si>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</si>
  <si>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</si>
  <si>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</si>
  <si>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</si>
  <si>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</si>
  <si>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</si>
  <si>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</si>
  <si>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</si>
  <si>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</si>
  <si>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</si>
  <si>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</si>
  <si>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</si>
  <si>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</si>
  <si>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</si>
  <si>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</si>
  <si>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</si>
  <si>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</si>
  <si>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</si>
  <si>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</si>
  <si>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</si>
  <si>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</si>
  <si>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</si>
  <si>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</si>
  <si>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</si>
  <si>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</si>
  <si>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</si>
  <si>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</si>
  <si>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</si>
  <si>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</si>
  <si>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</si>
  <si>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</si>
  <si>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</si>
  <si>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</si>
  <si>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</si>
  <si>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</si>
  <si>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</si>
  <si>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</si>
  <si>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</si>
  <si>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</si>
  <si>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</si>
  <si>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</si>
  <si>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</si>
  <si>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</si>
  <si>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</si>
  <si>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</si>
  <si>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</si>
  <si>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</si>
  <si>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</si>
  <si>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</si>
  <si>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</si>
  <si>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</si>
  <si>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</si>
  <si>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</si>
  <si>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</si>
  <si>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</si>
  <si>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</si>
  <si>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</si>
  <si>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</si>
  <si>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</si>
  <si>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</si>
  <si>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</si>
  <si>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</si>
  <si>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</si>
  <si>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</si>
  <si>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</si>
  <si>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</si>
  <si>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</si>
  <si>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</si>
  <si>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</si>
  <si>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</si>
  <si>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</si>
  <si>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</si>
  <si>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</si>
  <si>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</si>
  <si>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</si>
  <si>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</si>
  <si>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</si>
  <si>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</si>
  <si>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</si>
  <si>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</si>
  <si>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</si>
  <si>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</si>
  <si>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</si>
  <si>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</si>
  <si>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</si>
  <si>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</si>
  <si>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</si>
  <si>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</si>
  <si>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</si>
  <si>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</si>
  <si>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</si>
  <si>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</si>
  <si>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</si>
  <si>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</si>
  <si>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</si>
  <si>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</si>
  <si>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</si>
  <si>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</si>
  <si>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</si>
  <si>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</si>
  <si>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</si>
  <si>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</si>
  <si>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</si>
  <si>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</si>
  <si>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</si>
  <si>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</si>
  <si>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</si>
  <si>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</si>
  <si>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</si>
  <si>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</si>
  <si>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</si>
  <si>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</si>
  <si>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</si>
  <si>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</si>
  <si>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</si>
  <si>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</si>
  <si>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</si>
  <si>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</si>
  <si>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</si>
  <si>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</si>
  <si>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</si>
  <si>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</si>
  <si>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</si>
  <si>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</si>
  <si>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</si>
  <si>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</si>
  <si>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</si>
  <si>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</si>
  <si>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</si>
  <si>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</si>
  <si>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</si>
  <si>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</si>
  <si>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</si>
  <si>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</si>
  <si>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</si>
  <si>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</si>
  <si>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</si>
  <si>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</si>
  <si>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</si>
  <si>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</si>
  <si>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</si>
  <si>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</si>
  <si>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</si>
  <si>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</si>
  <si>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</si>
  <si>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</si>
  <si>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</si>
  <si>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</si>
  <si>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</si>
  <si>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</si>
  <si>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</si>
  <si>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</si>
  <si>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</si>
  <si>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</si>
  <si>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</si>
  <si>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</si>
  <si>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</si>
  <si>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</si>
  <si>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</si>
  <si>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</si>
  <si>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</si>
  <si>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</si>
  <si>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</si>
  <si>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</si>
  <si>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</si>
  <si>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</si>
  <si>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</si>
  <si>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</si>
  <si>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</si>
  <si>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</si>
  <si>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</si>
  <si>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</si>
  <si>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</si>
  <si>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</si>
  <si>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</si>
  <si>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</si>
  <si>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</si>
  <si>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</si>
  <si>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</si>
  <si>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</si>
  <si>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</si>
  <si>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</si>
  <si>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</si>
  <si>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</si>
  <si>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</si>
  <si>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</si>
  <si>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</si>
  <si>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</si>
  <si>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</si>
  <si>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</si>
  <si>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</si>
  <si>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</si>
  <si>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</si>
  <si>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</si>
  <si>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</si>
  <si>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</si>
  <si>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</si>
  <si>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</si>
  <si>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</si>
  <si>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</si>
  <si>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</si>
  <si>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</si>
  <si>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</si>
  <si>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</si>
  <si>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</si>
  <si>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</si>
  <si>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</si>
  <si>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</si>
  <si>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</si>
  <si>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</si>
  <si>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</si>
  <si>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</si>
  <si>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</si>
  <si>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</si>
  <si>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</si>
  <si>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</si>
  <si>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</si>
  <si>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</si>
  <si>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</si>
  <si>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</si>
  <si>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</si>
  <si>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</si>
  <si>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</si>
  <si>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</si>
  <si>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</si>
  <si>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</si>
  <si>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</si>
  <si>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</si>
  <si>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</si>
  <si>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</si>
  <si>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</si>
  <si>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</si>
  <si>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</si>
  <si>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</si>
  <si>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</si>
  <si>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</si>
  <si>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</si>
  <si>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</si>
  <si>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</si>
  <si>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</si>
  <si>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</si>
  <si>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</si>
  <si>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</si>
  <si>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</si>
  <si>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</si>
  <si>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</si>
  <si>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</si>
  <si>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</si>
  <si>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</si>
  <si>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</si>
  <si>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</si>
  <si>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</si>
  <si>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</si>
  <si>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</si>
  <si>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</si>
  <si>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</si>
  <si>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</si>
  <si>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</si>
  <si>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</si>
  <si>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</si>
  <si>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</si>
  <si>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</si>
  <si>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</si>
  <si>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</si>
  <si>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</si>
  <si>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</si>
  <si>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</si>
  <si>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</si>
  <si>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</si>
  <si>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</si>
  <si>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</si>
  <si>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</si>
  <si>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</si>
  <si>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</si>
  <si>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</si>
  <si>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</si>
  <si>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</si>
  <si>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</si>
  <si>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</si>
  <si>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</si>
  <si>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</si>
  <si>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</si>
  <si>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</si>
  <si>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</si>
  <si>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</si>
  <si>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</si>
  <si>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</si>
  <si>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</si>
  <si>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</si>
  <si>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</si>
  <si>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</si>
  <si>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</si>
  <si>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</si>
  <si>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</si>
  <si>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</si>
  <si>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</si>
  <si>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</si>
  <si>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</si>
  <si>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</si>
  <si>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</si>
  <si>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</si>
  <si>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</si>
  <si>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</si>
  <si>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</si>
  <si>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</si>
  <si>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</si>
  <si>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</si>
  <si>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</si>
  <si>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</si>
  <si>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</si>
  <si>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</si>
  <si>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</si>
  <si>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</si>
  <si>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</si>
  <si>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</si>
  <si>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</si>
  <si>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</si>
  <si>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</si>
  <si>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</si>
  <si>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</si>
  <si>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</si>
  <si>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</si>
  <si>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</si>
  <si>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</si>
  <si>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</si>
  <si>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</si>
  <si>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</si>
  <si>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</si>
  <si>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</si>
  <si>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</si>
  <si>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</si>
  <si>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</si>
  <si>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</si>
  <si>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</si>
  <si>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</si>
  <si>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</si>
  <si>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</si>
  <si>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</si>
  <si>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</si>
  <si>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</si>
  <si>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</si>
  <si>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</si>
  <si>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</si>
  <si>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</si>
  <si>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</si>
  <si>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</si>
  <si>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</si>
  <si>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</si>
  <si>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</si>
  <si>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</si>
  <si>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</si>
  <si>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</si>
  <si>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</si>
  <si>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</si>
  <si>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</si>
  <si>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</si>
  <si>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</si>
  <si>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</si>
  <si>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</si>
  <si>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</si>
  <si>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</si>
  <si>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</si>
  <si>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</si>
  <si>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</si>
  <si>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</si>
  <si>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</si>
  <si>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</si>
  <si>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</si>
  <si>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</si>
  <si>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</si>
  <si>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</si>
  <si>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</si>
  <si>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</si>
  <si>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</si>
  <si>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</si>
  <si>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</si>
  <si>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</si>
  <si>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</si>
  <si>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</si>
  <si>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</si>
  <si>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</si>
  <si>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</si>
  <si>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</si>
  <si>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</si>
  <si>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</si>
  <si>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</si>
  <si>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</si>
  <si>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</si>
  <si>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</si>
  <si>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</si>
  <si>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</si>
  <si>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</si>
  <si>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</si>
  <si>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</si>
  <si>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</si>
  <si>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</si>
  <si>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</si>
  <si>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</si>
  <si>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</si>
  <si>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</si>
  <si>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</si>
  <si>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</si>
  <si>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</si>
  <si>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</si>
  <si>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</si>
  <si>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</si>
  <si>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</si>
  <si>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</si>
  <si>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</si>
  <si>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</si>
  <si>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</si>
  <si>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</si>
  <si>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</si>
  <si>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</si>
  <si>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</si>
  <si>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</si>
  <si>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</si>
  <si>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</si>
  <si>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</si>
  <si>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</si>
  <si>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</si>
  <si>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</si>
  <si>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</si>
  <si>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</si>
  <si>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</si>
  <si>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</si>
  <si>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</si>
  <si>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</si>
  <si>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</si>
  <si>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</si>
  <si>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</si>
  <si>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</si>
  <si>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</si>
  <si>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</si>
  <si>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</si>
  <si>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</si>
  <si>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</si>
  <si>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</si>
  <si>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</si>
  <si>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</si>
  <si>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</si>
  <si>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</si>
  <si>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</si>
  <si>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</si>
  <si>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</si>
  <si>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</si>
  <si>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</si>
  <si>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</si>
  <si>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</si>
  <si>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</si>
  <si>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</si>
  <si>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</si>
  <si>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</si>
  <si>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</si>
  <si>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</si>
  <si>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</si>
  <si>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</si>
  <si>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</si>
  <si>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</si>
  <si>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</si>
  <si>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</si>
  <si>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</si>
  <si>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</si>
  <si>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</si>
  <si>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</si>
  <si>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</si>
  <si>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</si>
  <si>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</si>
  <si>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</si>
  <si>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</si>
  <si>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</si>
  <si>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</si>
  <si>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</si>
  <si>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</si>
  <si>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</si>
  <si>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</si>
  <si>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</si>
  <si>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</si>
  <si>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</si>
  <si>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</si>
  <si>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</si>
  <si>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</si>
  <si>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</si>
  <si>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</si>
  <si>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</si>
  <si>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</si>
  <si>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</si>
  <si>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</si>
  <si>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</si>
  <si>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</si>
  <si>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</si>
  <si>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</si>
  <si>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</si>
  <si>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</si>
  <si>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</si>
  <si>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</si>
  <si>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</si>
  <si>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</si>
  <si>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</si>
  <si>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</si>
  <si>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</si>
  <si>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</si>
  <si>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</si>
  <si>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</si>
  <si>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</si>
  <si>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</si>
  <si>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</si>
  <si>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</si>
  <si>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</si>
  <si>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</si>
  <si>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</si>
  <si>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</si>
  <si>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</si>
  <si>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</si>
  <si>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</si>
  <si>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</si>
  <si>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</si>
  <si>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</si>
  <si>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</si>
  <si>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</si>
  <si>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</si>
  <si>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</si>
  <si>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</si>
  <si>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</si>
  <si>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</si>
  <si>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</si>
  <si>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</si>
  <si>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</si>
  <si>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</si>
  <si>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</si>
  <si>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</si>
  <si>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</si>
  <si>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</si>
  <si>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</si>
  <si>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</si>
  <si>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</si>
  <si>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</si>
  <si>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</si>
  <si>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</si>
  <si>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</si>
  <si>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</si>
  <si>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</si>
  <si>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</si>
  <si>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</si>
  <si>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</si>
  <si>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</si>
  <si>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</si>
  <si>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</si>
  <si>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</si>
  <si>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</si>
  <si>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</si>
  <si>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</si>
  <si>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</si>
  <si>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</si>
  <si>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</si>
  <si>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</si>
  <si>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</si>
  <si>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</si>
  <si>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</si>
  <si>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</si>
  <si>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</si>
  <si>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</si>
  <si>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</si>
  <si>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</si>
  <si>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</si>
  <si>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</si>
  <si>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</si>
  <si>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</si>
  <si>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</si>
  <si>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</si>
  <si>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</si>
  <si>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</si>
  <si>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</si>
  <si>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</si>
  <si>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</si>
  <si>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</si>
  <si>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</si>
  <si>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</si>
  <si>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</si>
  <si>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</si>
  <si>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</si>
  <si>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</si>
  <si>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</si>
  <si>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</si>
  <si>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</si>
  <si>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</si>
  <si>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</si>
  <si>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</si>
  <si>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</si>
  <si>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</si>
  <si>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</si>
  <si>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</si>
  <si>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</si>
  <si>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</si>
  <si>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</si>
  <si>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</si>
  <si>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</si>
  <si>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</si>
  <si>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</si>
  <si>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</si>
  <si>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</si>
  <si>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</si>
  <si>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</si>
  <si>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</si>
  <si>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</si>
  <si>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</si>
  <si>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</si>
  <si>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</si>
  <si>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</si>
  <si>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</si>
  <si>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</si>
  <si>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</si>
  <si>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</si>
  <si>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</si>
  <si>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</si>
  <si>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</si>
  <si>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</si>
  <si>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</si>
  <si>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</si>
  <si>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</si>
  <si>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</si>
  <si>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</si>
  <si>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</si>
  <si>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</si>
  <si>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</si>
  <si>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</si>
  <si>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</si>
  <si>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</si>
  <si>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</si>
  <si>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</si>
  <si>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</si>
  <si>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</si>
  <si>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</si>
  <si>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</si>
  <si>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</si>
  <si>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</si>
  <si>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</si>
  <si>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</si>
  <si>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</si>
  <si>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</si>
  <si>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</si>
  <si>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</si>
  <si>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</si>
  <si>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</si>
  <si>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</si>
  <si>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</si>
  <si>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</si>
  <si>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</si>
  <si>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</si>
  <si>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</si>
  <si>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</si>
  <si>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</si>
  <si>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</si>
  <si>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</si>
  <si>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</si>
  <si>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</si>
  <si>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</si>
  <si>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</si>
  <si>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</si>
  <si>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</si>
  <si>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</si>
  <si>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</si>
  <si>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</si>
  <si>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</si>
  <si>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</si>
  <si>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</si>
  <si>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</si>
  <si>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</si>
  <si>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</si>
  <si>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</si>
  <si>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</si>
  <si>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</si>
  <si>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</si>
  <si>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</si>
  <si>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</si>
  <si>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</si>
  <si>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</si>
  <si>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</si>
  <si>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</si>
  <si>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</si>
  <si>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</si>
  <si>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</si>
  <si>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</si>
  <si>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</si>
  <si>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</si>
  <si>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</si>
  <si>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</si>
  <si>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</si>
  <si>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</si>
  <si>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</si>
  <si>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</si>
  <si>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</si>
  <si>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</si>
  <si>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</si>
  <si>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</si>
  <si>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</si>
  <si>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</si>
  <si>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</si>
  <si>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</si>
  <si>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</si>
  <si>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</si>
  <si>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</si>
  <si>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</si>
  <si>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</si>
  <si>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</si>
  <si>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</si>
  <si>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</si>
  <si>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</si>
  <si>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</si>
  <si>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</si>
  <si>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</si>
  <si>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</si>
  <si>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</si>
  <si>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</si>
  <si>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</si>
  <si>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</si>
  <si>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</si>
  <si>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</si>
  <si>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</si>
  <si>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</si>
  <si>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</si>
  <si>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</si>
  <si>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</si>
  <si>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</si>
  <si>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</si>
  <si>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</si>
  <si>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</si>
  <si>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</si>
  <si>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</si>
  <si>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</si>
  <si>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</si>
  <si>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</si>
  <si>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</si>
  <si>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</si>
  <si>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</si>
  <si>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</si>
  <si>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</si>
  <si>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</si>
  <si>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</si>
  <si>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</si>
  <si>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</si>
  <si>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</si>
  <si>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</si>
  <si>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</si>
  <si>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</si>
  <si>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</si>
  <si>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</si>
  <si>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</si>
  <si>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</si>
  <si>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</si>
  <si>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</si>
  <si>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</si>
  <si>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</si>
  <si>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</si>
  <si>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</si>
  <si>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</si>
  <si>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</si>
  <si>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</si>
  <si>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</si>
  <si>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</si>
  <si>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</si>
  <si>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</si>
  <si>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</si>
  <si>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</si>
  <si>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</si>
  <si>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</si>
  <si>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</si>
  <si>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</si>
  <si>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</si>
  <si>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</si>
  <si>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</si>
  <si>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</si>
  <si>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</si>
  <si>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</si>
  <si>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</si>
  <si>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</si>
  <si>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</si>
  <si>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</si>
  <si>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</si>
  <si>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</si>
  <si>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</si>
  <si>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</si>
  <si>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</si>
  <si>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</si>
  <si>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</si>
  <si>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</si>
  <si>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</si>
  <si>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</si>
  <si>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</si>
  <si>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</si>
  <si>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</si>
  <si>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</si>
  <si>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</si>
  <si>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</si>
  <si>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</si>
  <si>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</si>
  <si>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</si>
  <si>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</si>
  <si>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</si>
  <si>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</si>
  <si>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</si>
  <si>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</si>
  <si>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</si>
  <si>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</si>
  <si>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</si>
  <si>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</si>
  <si>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</si>
  <si>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</si>
  <si>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</si>
  <si>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</si>
  <si>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</si>
  <si>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</si>
  <si>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</si>
  <si>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</si>
  <si>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</si>
  <si>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</si>
  <si>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</si>
  <si>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</si>
  <si>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</si>
  <si>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</si>
  <si>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</si>
  <si>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</si>
  <si>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</si>
  <si>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</si>
  <si>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</si>
  <si>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</si>
  <si>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</si>
  <si>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</si>
  <si>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</si>
  <si>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</si>
  <si>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</si>
  <si>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</si>
  <si>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</si>
  <si>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</si>
  <si>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</si>
  <si>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</si>
  <si>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</si>
  <si>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</si>
  <si>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</si>
  <si>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</si>
  <si>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</si>
  <si>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</si>
  <si>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</si>
  <si>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</si>
  <si>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</si>
  <si>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</si>
  <si>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</si>
  <si>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</si>
  <si>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</si>
  <si>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</si>
  <si>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</si>
  <si>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</si>
  <si>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</si>
  <si>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</si>
  <si>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</si>
  <si>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</si>
  <si>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</si>
  <si>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</si>
  <si>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</si>
  <si>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</si>
  <si>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</si>
  <si>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</si>
  <si>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</si>
  <si>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</si>
  <si>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</si>
  <si>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</si>
  <si>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</si>
  <si>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</si>
  <si>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</si>
  <si>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</si>
  <si>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</si>
  <si>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</si>
  <si>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</si>
  <si>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</si>
  <si>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</si>
  <si>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</si>
  <si>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</si>
  <si>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</si>
  <si>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</si>
  <si>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</si>
  <si>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</si>
  <si>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</si>
  <si>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</si>
  <si>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</si>
  <si>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</si>
  <si>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</si>
  <si>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</si>
  <si>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</si>
  <si>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</si>
  <si>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</si>
  <si>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</si>
  <si>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</si>
  <si>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</si>
  <si>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</si>
  <si>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</si>
  <si>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</si>
  <si>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</si>
  <si>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</si>
  <si>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</si>
  <si>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</si>
  <si>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</si>
  <si>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</si>
  <si>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</si>
  <si>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</si>
  <si>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</si>
  <si>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</si>
  <si>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</si>
  <si>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</si>
  <si>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</si>
  <si>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</si>
  <si>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</si>
  <si>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</si>
  <si>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</si>
  <si>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</si>
  <si>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</si>
  <si>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</si>
  <si>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</si>
  <si>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</si>
  <si>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</si>
  <si>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</si>
  <si>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</si>
  <si>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</si>
  <si>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</si>
  <si>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</si>
  <si>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</si>
  <si>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</si>
  <si>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</si>
  <si>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</si>
  <si>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</si>
  <si>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</si>
  <si>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</si>
  <si>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</si>
  <si>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</si>
  <si>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</si>
  <si>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</si>
  <si>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</si>
  <si>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</si>
  <si>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</si>
  <si>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</si>
  <si>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</si>
  <si>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</si>
  <si>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</si>
  <si>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</si>
  <si>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</si>
  <si>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</si>
  <si>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</si>
  <si>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</si>
  <si>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</si>
  <si>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</si>
  <si>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</si>
  <si>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</si>
  <si>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</si>
  <si>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</si>
  <si>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</si>
  <si>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</si>
  <si>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</si>
  <si>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</si>
  <si>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</si>
  <si>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</si>
  <si>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</si>
  <si>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</si>
  <si>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</si>
  <si>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</si>
  <si>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</si>
  <si>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</si>
  <si>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</si>
  <si>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</si>
  <si>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</si>
  <si>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</si>
  <si>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</si>
  <si>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</si>
  <si>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</si>
  <si>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</si>
  <si>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</si>
  <si>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</si>
  <si>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</si>
  <si>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</si>
  <si>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</si>
  <si>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</si>
  <si>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</si>
  <si>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</si>
  <si>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</si>
  <si>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</si>
  <si>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</si>
  <si>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</si>
  <si>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</si>
  <si>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</si>
  <si>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</si>
  <si>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</si>
  <si>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</si>
  <si>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</si>
  <si>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</si>
  <si>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</si>
  <si>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</si>
  <si>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</si>
  <si>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</si>
  <si>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</si>
  <si>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</si>
  <si>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</si>
  <si>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</si>
  <si>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</si>
  <si>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</si>
  <si>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</si>
  <si>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</si>
  <si>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</si>
  <si>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</si>
  <si>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</si>
  <si>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</si>
  <si>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</si>
  <si>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</si>
  <si>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</si>
  <si>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</si>
  <si>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</si>
  <si>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</si>
  <si>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</si>
  <si>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</si>
  <si>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</si>
  <si>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</si>
  <si>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</si>
  <si>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</si>
  <si>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</si>
  <si>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</si>
  <si>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</si>
  <si>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</si>
  <si>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</si>
  <si>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</si>
  <si>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</si>
  <si>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</si>
  <si>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</si>
  <si>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</si>
  <si>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</si>
  <si>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</si>
  <si>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</si>
  <si>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</si>
  <si>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</si>
  <si>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</si>
  <si>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</si>
  <si>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</si>
  <si>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</si>
  <si>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</si>
  <si>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</si>
  <si>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</si>
  <si>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</si>
  <si>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</si>
  <si>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</si>
  <si>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</si>
  <si>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</si>
  <si>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</si>
  <si>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</si>
  <si>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</si>
  <si>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</si>
  <si>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</si>
  <si>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</si>
  <si>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</si>
  <si>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</si>
  <si>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</si>
  <si>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</si>
  <si>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</si>
  <si>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</si>
  <si>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</si>
  <si>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</si>
  <si>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</si>
  <si>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</si>
  <si>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</si>
  <si>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</si>
  <si>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</si>
  <si>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</si>
  <si>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</si>
  <si>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</si>
  <si>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</si>
  <si>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</si>
  <si>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</si>
  <si>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</si>
  <si>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</si>
  <si>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</si>
  <si>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</si>
  <si>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</si>
  <si>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</si>
  <si>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</si>
  <si>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</si>
  <si>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</si>
  <si>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</si>
  <si>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</si>
  <si>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</si>
  <si>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</si>
  <si>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</si>
  <si>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</si>
  <si>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</si>
  <si>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</si>
  <si>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</si>
  <si>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</si>
  <si>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</si>
  <si>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</si>
  <si>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</si>
  <si>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</si>
  <si>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</si>
  <si>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</si>
  <si>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</si>
  <si>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</si>
  <si>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</si>
  <si>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</si>
  <si>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</si>
  <si>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</si>
  <si>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</si>
  <si>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</si>
  <si>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</si>
  <si>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</si>
  <si>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</si>
  <si>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</si>
  <si>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</si>
  <si>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</si>
  <si>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</si>
  <si>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</si>
  <si>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</si>
  <si>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</si>
  <si>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</si>
  <si>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</si>
  <si>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</si>
  <si>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</si>
  <si>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</si>
  <si>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</si>
  <si>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</si>
  <si>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</si>
  <si>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</si>
  <si>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</si>
  <si>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</si>
  <si>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</si>
  <si>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</si>
  <si>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</si>
  <si>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</si>
  <si>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</si>
  <si>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</si>
  <si>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</si>
  <si>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</si>
  <si>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</si>
  <si>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</si>
  <si>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</si>
  <si>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</si>
  <si>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</si>
  <si>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</si>
  <si>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</si>
  <si>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</si>
  <si>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</si>
  <si>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</si>
  <si>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</si>
  <si>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</si>
  <si>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</si>
  <si>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</si>
  <si>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</si>
  <si>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</si>
  <si>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</si>
  <si>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</si>
  <si>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</si>
  <si>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</si>
  <si>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</si>
  <si>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</si>
  <si>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</si>
  <si>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</si>
  <si>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</si>
  <si>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</si>
  <si>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</si>
  <si>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</si>
  <si>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</si>
  <si>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</si>
  <si>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</si>
  <si>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</si>
  <si>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</si>
  <si>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</si>
  <si>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</si>
  <si>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</si>
  <si>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</si>
  <si>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</si>
  <si>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</si>
  <si>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</si>
  <si>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</si>
  <si>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</si>
  <si>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</si>
  <si>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</si>
  <si>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</si>
  <si>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</si>
  <si>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</si>
  <si>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</si>
  <si>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</si>
  <si>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</si>
  <si>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</si>
  <si>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</si>
  <si>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</si>
  <si>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</si>
  <si>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</si>
  <si>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</si>
  <si>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</si>
  <si>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</si>
  <si>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</si>
  <si>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</si>
  <si>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</si>
  <si>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</si>
  <si>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</si>
  <si>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</si>
  <si>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</si>
  <si>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</si>
  <si>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</si>
  <si>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</si>
  <si>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</si>
  <si>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</si>
  <si>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</si>
  <si>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</si>
  <si>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</si>
  <si>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</si>
  <si>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</si>
  <si>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</si>
  <si>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</si>
  <si>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</si>
  <si>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</si>
  <si>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</si>
  <si>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</si>
  <si>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</si>
  <si>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</si>
  <si>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</si>
  <si>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</si>
  <si>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</si>
  <si>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</si>
  <si>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</si>
  <si>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</si>
  <si>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</si>
  <si>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</si>
  <si>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</si>
  <si>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</si>
  <si>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</si>
  <si>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</si>
  <si>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</si>
  <si>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</si>
  <si>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</si>
  <si>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</si>
  <si>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</si>
  <si>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</si>
  <si>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</si>
  <si>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</si>
  <si>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</si>
  <si>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</si>
  <si>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</si>
  <si>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</si>
  <si>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</si>
  <si>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</si>
  <si>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</si>
  <si>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</si>
  <si>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</si>
  <si>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</si>
  <si>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</si>
  <si>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</si>
  <si>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</si>
  <si>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</si>
  <si>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</si>
  <si>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</si>
  <si>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</si>
  <si>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</si>
  <si>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</si>
  <si>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</si>
  <si>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</si>
  <si>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</si>
  <si>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</si>
  <si>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</si>
  <si>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</si>
  <si>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</si>
  <si>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</si>
  <si>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</si>
  <si>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</si>
  <si>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</si>
  <si>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</si>
  <si>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</si>
  <si>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</si>
  <si>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</si>
  <si>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</si>
  <si>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</si>
  <si>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</si>
  <si>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</si>
  <si>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</si>
  <si>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</si>
  <si>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</si>
  <si>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</si>
  <si>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</si>
  <si>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</si>
  <si>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</si>
  <si>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</si>
  <si>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</si>
  <si>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</si>
  <si>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</si>
  <si>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</si>
  <si>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</si>
  <si>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</si>
  <si>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</si>
  <si>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</si>
  <si>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</si>
  <si>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</si>
  <si>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</si>
  <si>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</si>
  <si>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</si>
  <si>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</si>
  <si>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</si>
  <si>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</si>
  <si>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</si>
  <si>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</si>
  <si>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</si>
  <si>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</si>
  <si>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</si>
  <si>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</si>
  <si>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</si>
  <si>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</si>
  <si>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</si>
  <si>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</si>
  <si>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</si>
  <si>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</si>
  <si>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</si>
  <si>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</si>
  <si>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</si>
  <si>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</si>
  <si>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</si>
  <si>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</si>
  <si>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</si>
  <si>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</si>
  <si>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</si>
  <si>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</si>
  <si>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</si>
  <si>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</si>
  <si>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</si>
  <si>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</si>
  <si>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</si>
  <si>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</si>
  <si>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</si>
  <si>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</si>
  <si>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</si>
  <si>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</si>
  <si>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</si>
  <si>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</si>
  <si>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</si>
  <si>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</si>
  <si>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</si>
  <si>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</si>
  <si>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</si>
  <si>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</si>
  <si>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</si>
  <si>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</si>
  <si>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</si>
  <si>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</si>
  <si>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</si>
  <si>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</si>
  <si>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</si>
  <si>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</si>
  <si>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</si>
  <si>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</si>
  <si>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</si>
  <si>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</si>
  <si>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</si>
  <si>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</si>
  <si>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</si>
  <si>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</si>
  <si>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</si>
  <si>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</si>
  <si>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</si>
  <si>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</si>
  <si>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</si>
  <si>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</si>
  <si>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</si>
  <si>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</si>
  <si>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</si>
  <si>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</si>
  <si>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</si>
  <si>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</si>
  <si>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</si>
  <si>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</si>
  <si>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</si>
  <si>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</si>
  <si>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</si>
  <si>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</si>
  <si>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</si>
  <si>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</si>
  <si>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</si>
  <si>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</si>
  <si>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</si>
  <si>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</si>
  <si>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</si>
  <si>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</si>
  <si>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</si>
  <si>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</si>
  <si>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</si>
  <si>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</si>
  <si>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</si>
  <si>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</si>
  <si>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</si>
  <si>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</si>
  <si>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</si>
  <si>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</si>
  <si>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</si>
  <si>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</si>
  <si>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</si>
  <si>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</si>
  <si>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</si>
  <si>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</si>
  <si>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</si>
  <si>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</si>
  <si>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</si>
  <si>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</si>
  <si>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</si>
  <si>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</si>
  <si>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</si>
  <si>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</si>
  <si>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</si>
  <si>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</si>
  <si>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</si>
  <si>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</si>
  <si>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</si>
  <si>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</si>
  <si>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</si>
  <si>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</si>
  <si>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</si>
  <si>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</si>
  <si>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</si>
  <si>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</si>
  <si>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</si>
  <si>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</si>
  <si>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</si>
  <si>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</si>
  <si>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</si>
  <si>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</si>
  <si>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</si>
  <si>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</si>
  <si>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</si>
  <si>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</si>
  <si>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</si>
  <si>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</si>
  <si>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</si>
  <si>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</si>
  <si>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</si>
  <si>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</si>
  <si>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</si>
  <si>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</si>
  <si>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</si>
  <si>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</si>
  <si>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</si>
  <si>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</si>
  <si>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</si>
  <si>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</si>
  <si>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</si>
  <si>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</si>
  <si>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</si>
  <si>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</si>
  <si>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</si>
  <si>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</si>
  <si>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</si>
  <si>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</si>
  <si>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</si>
  <si>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</si>
  <si>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</si>
  <si>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</si>
  <si>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</si>
  <si>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</si>
  <si>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</si>
  <si>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</si>
  <si>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</si>
  <si>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</si>
  <si>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</si>
  <si>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</si>
  <si>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</si>
  <si>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</si>
  <si>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</si>
  <si>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</si>
  <si>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</si>
  <si>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</si>
  <si>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</si>
  <si>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</si>
  <si>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</si>
  <si>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</si>
  <si>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</si>
  <si>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</si>
  <si>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</si>
  <si>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</si>
  <si>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</si>
  <si>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</si>
  <si>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</si>
  <si>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</si>
  <si>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</si>
  <si>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</si>
  <si>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</si>
  <si>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</si>
  <si>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</si>
  <si>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</si>
  <si>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</si>
  <si>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</si>
  <si>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</si>
  <si>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</si>
  <si>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</si>
  <si>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</si>
  <si>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</si>
  <si>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</si>
  <si>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</si>
  <si>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</si>
  <si>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</si>
  <si>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</si>
  <si>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</si>
  <si>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</si>
  <si>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</si>
  <si>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</si>
  <si>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</si>
  <si>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</si>
  <si>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</si>
  <si>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</si>
  <si>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</si>
  <si>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</si>
  <si>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</si>
  <si>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</si>
  <si>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</si>
  <si>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</si>
  <si>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</si>
  <si>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</si>
  <si>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</si>
  <si>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</si>
  <si>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</si>
  <si>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</si>
  <si>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</si>
  <si>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</si>
  <si>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</si>
  <si>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</si>
  <si>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</si>
  <si>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</si>
  <si>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</si>
  <si>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</si>
  <si>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</si>
  <si>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</si>
  <si>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</si>
  <si>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</si>
  <si>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</si>
  <si>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</si>
  <si>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</si>
  <si>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</si>
  <si>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</si>
  <si>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</si>
  <si>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</si>
  <si>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</si>
  <si>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</si>
  <si>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</si>
  <si>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</si>
  <si>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</si>
  <si>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</si>
  <si>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</si>
  <si>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</si>
  <si>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</si>
  <si>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</si>
  <si>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</si>
  <si>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</si>
  <si>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</si>
  <si>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</si>
  <si>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</si>
  <si>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</si>
  <si>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</si>
  <si>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</si>
  <si>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</si>
  <si>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</si>
  <si>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</si>
  <si>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</si>
  <si>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</si>
  <si>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</si>
  <si>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</si>
  <si>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</si>
  <si>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</si>
  <si>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</si>
  <si>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</si>
  <si>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</si>
  <si>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</si>
  <si>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</si>
  <si>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</si>
  <si>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</si>
  <si>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</si>
  <si>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</si>
  <si>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</si>
  <si>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</si>
  <si>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</si>
  <si>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</si>
  <si>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</si>
  <si>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</si>
  <si>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</si>
  <si>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</si>
  <si>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</si>
  <si>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</si>
  <si>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</si>
  <si>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</si>
  <si>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</si>
  <si>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</si>
  <si>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</si>
  <si>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</si>
  <si>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</si>
  <si>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</si>
  <si>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</si>
  <si>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</si>
  <si>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</si>
  <si>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</si>
  <si>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</si>
  <si>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</si>
  <si>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</si>
  <si>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</si>
  <si>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</si>
  <si>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</si>
  <si>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</si>
  <si>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</si>
  <si>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</si>
  <si>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</si>
  <si>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</si>
  <si>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</si>
  <si>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</si>
  <si>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</si>
  <si>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</si>
  <si>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</si>
  <si>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</si>
  <si>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</si>
  <si>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</si>
  <si>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</si>
  <si>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</si>
  <si>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</si>
  <si>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</si>
  <si>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</si>
  <si>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</si>
  <si>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</si>
  <si>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</si>
  <si>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</si>
  <si>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</si>
  <si>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</si>
  <si>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</si>
  <si>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</si>
  <si>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</si>
  <si>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</si>
  <si>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</si>
  <si>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</si>
  <si>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</si>
  <si>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</si>
  <si>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</si>
  <si>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</si>
  <si>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</si>
  <si>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</si>
  <si>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</si>
  <si>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</si>
  <si>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</si>
  <si>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</si>
  <si>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</si>
  <si>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</si>
  <si>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</si>
  <si>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</si>
  <si>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</si>
  <si>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</si>
  <si>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</si>
  <si>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</si>
  <si>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</si>
  <si>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</si>
  <si>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</si>
  <si>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</si>
  <si>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</si>
  <si>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</si>
  <si>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</si>
  <si>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</si>
  <si>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</si>
  <si>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</si>
  <si>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</si>
  <si>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</si>
  <si>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</si>
  <si>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</si>
  <si>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</si>
  <si>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</si>
  <si>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</si>
  <si>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</si>
  <si>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</si>
  <si>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</si>
  <si>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</si>
  <si>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</si>
  <si>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</si>
  <si>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</si>
  <si>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</si>
  <si>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</si>
  <si>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</si>
  <si>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</si>
  <si>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</si>
  <si>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</si>
  <si>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</si>
  <si>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</si>
  <si>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</si>
  <si>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</si>
  <si>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</si>
  <si>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</si>
  <si>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</si>
  <si>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</si>
  <si>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</si>
  <si>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</si>
  <si>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</si>
  <si>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</si>
  <si>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</si>
  <si>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</si>
  <si>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</si>
  <si>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</si>
  <si>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</si>
  <si>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</si>
  <si>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</si>
  <si>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</si>
  <si>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</si>
  <si>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</si>
  <si>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</si>
  <si>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</si>
  <si>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</si>
  <si>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</si>
  <si>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</si>
  <si>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</si>
  <si>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</si>
  <si>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</si>
  <si>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</si>
  <si>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</si>
  <si>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</si>
  <si>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</si>
  <si>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</si>
  <si>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</si>
  <si>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</si>
  <si>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</si>
  <si>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</si>
  <si>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</si>
  <si>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</si>
  <si>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</si>
  <si>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</si>
  <si>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</si>
  <si>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</si>
  <si>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</si>
  <si>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</si>
  <si>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</si>
  <si>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</si>
  <si>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</si>
  <si>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</si>
  <si>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</si>
  <si>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</si>
  <si>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</si>
  <si>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</si>
  <si>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</si>
  <si>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</si>
  <si>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</si>
  <si>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</si>
  <si>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</si>
  <si>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</si>
  <si>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</si>
  <si>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</si>
  <si>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</si>
  <si>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</si>
  <si>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</si>
  <si>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</si>
  <si>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</si>
  <si>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</si>
  <si>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</si>
  <si>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</si>
  <si>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</si>
  <si>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</si>
  <si>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</si>
  <si>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</si>
  <si>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</si>
  <si>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</si>
  <si>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</si>
  <si>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</si>
  <si>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</si>
  <si>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</si>
  <si>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</si>
  <si>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</si>
  <si>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</si>
  <si>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</si>
  <si>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</si>
  <si>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</si>
  <si>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</si>
  <si>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</si>
  <si>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</si>
  <si>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</si>
  <si>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</si>
  <si>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</si>
  <si>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</si>
  <si>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</si>
  <si>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</si>
  <si>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</si>
  <si>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</si>
  <si>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</si>
  <si>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</si>
  <si>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</si>
  <si>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</si>
  <si>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</si>
  <si>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</si>
  <si>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</si>
  <si>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</si>
  <si>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</si>
  <si>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</si>
  <si>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</si>
  <si>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</si>
  <si>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</si>
  <si>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</si>
  <si>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</si>
  <si>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</si>
  <si>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</si>
  <si>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</si>
  <si>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</si>
  <si>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</si>
  <si>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</si>
  <si>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</si>
  <si>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</si>
  <si>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</si>
  <si>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</si>
  <si>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</si>
  <si>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</si>
  <si>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</si>
  <si>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</si>
  <si>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</si>
  <si>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</si>
  <si>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</si>
  <si>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</si>
  <si>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</si>
  <si>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</si>
  <si>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</si>
  <si>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</si>
  <si>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</si>
  <si>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</si>
  <si>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</si>
  <si>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</si>
  <si>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</si>
  <si>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</si>
  <si>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</si>
  <si>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</si>
  <si>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</si>
  <si>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</si>
  <si>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</si>
  <si>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</si>
  <si>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</si>
  <si>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</si>
  <si>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</si>
  <si>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</si>
  <si>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</si>
  <si>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</si>
  <si>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</si>
  <si>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</si>
  <si>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</si>
  <si>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</si>
  <si>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</si>
  <si>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</si>
  <si>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</si>
  <si>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</si>
  <si>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</si>
  <si>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</si>
  <si>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</si>
  <si>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</si>
  <si>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</si>
  <si>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</si>
  <si>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</si>
  <si>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</si>
  <si>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</si>
  <si>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</si>
  <si>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</si>
  <si>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</si>
  <si>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</si>
  <si>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</si>
  <si>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</si>
  <si>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</si>
  <si>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</si>
  <si>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</si>
  <si>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</si>
  <si>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</si>
  <si>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</si>
  <si>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</si>
  <si>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</si>
  <si>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</si>
  <si>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</si>
  <si>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</si>
  <si>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</si>
  <si>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</si>
  <si>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</si>
  <si>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</si>
  <si>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</si>
  <si>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</si>
  <si>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</si>
  <si>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</si>
  <si>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</si>
  <si>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</si>
  <si>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</si>
  <si>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</si>
  <si>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</si>
  <si>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</si>
  <si>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</si>
  <si>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</si>
  <si>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</si>
  <si>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</si>
  <si>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</si>
  <si>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</si>
  <si>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</si>
  <si>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</si>
  <si>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</si>
  <si>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</si>
  <si>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</si>
  <si>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</si>
  <si>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</si>
  <si>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</si>
  <si>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</si>
  <si>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</si>
  <si>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</si>
  <si>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</si>
  <si>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</si>
  <si>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</si>
  <si>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</si>
  <si>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</si>
  <si>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</si>
  <si>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</si>
  <si>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</si>
  <si>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</si>
  <si>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</si>
  <si>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</si>
  <si>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</si>
  <si>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</si>
  <si>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</si>
  <si>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</si>
  <si>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</si>
  <si>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</si>
  <si>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</si>
  <si>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</si>
  <si>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</si>
  <si>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</si>
  <si>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</si>
  <si>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</si>
  <si>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</si>
  <si>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</si>
  <si>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</si>
  <si>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</si>
  <si>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</si>
  <si>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</si>
  <si>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</si>
  <si>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</si>
  <si>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</si>
  <si>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</si>
  <si>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</si>
  <si>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</si>
  <si>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</si>
  <si>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</si>
  <si>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</si>
  <si>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</si>
  <si>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</si>
  <si>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</si>
  <si>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</si>
  <si>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</si>
  <si>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</si>
  <si>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</si>
  <si>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</si>
  <si>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</si>
  <si>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</si>
  <si>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</si>
  <si>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</si>
  <si>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</si>
  <si>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</si>
  <si>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</si>
  <si>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</si>
  <si>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</si>
  <si>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</si>
  <si>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</si>
  <si>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</si>
  <si>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</si>
  <si>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</si>
  <si>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</si>
  <si>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</si>
  <si>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</si>
  <si>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</si>
  <si>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</si>
  <si>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</si>
  <si>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</si>
  <si>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</si>
  <si>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</si>
  <si>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</si>
  <si>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</si>
  <si>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</si>
  <si>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</si>
  <si>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</si>
  <si>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</si>
  <si>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</si>
  <si>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</si>
  <si>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</si>
  <si>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</si>
  <si>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</si>
  <si>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</si>
  <si>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</si>
  <si>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</si>
  <si>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</si>
  <si>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</si>
  <si>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</si>
  <si>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</si>
  <si>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</si>
  <si>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</si>
  <si>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</si>
  <si>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</si>
  <si>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</si>
  <si>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</si>
  <si>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</si>
  <si>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</si>
  <si>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</si>
  <si>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</si>
  <si>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</si>
  <si>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</si>
  <si>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</si>
  <si>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</si>
  <si>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</si>
  <si>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</si>
  <si>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</si>
  <si>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</si>
  <si>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</si>
  <si>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</si>
  <si>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</si>
  <si>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</si>
  <si>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</si>
  <si>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</si>
  <si>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</si>
  <si>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</si>
  <si>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</si>
  <si>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</si>
  <si>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</si>
  <si>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</si>
  <si>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</si>
  <si>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</si>
  <si>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</si>
  <si>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</si>
  <si>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</si>
  <si>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</si>
  <si>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</si>
  <si>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</si>
  <si>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</si>
  <si>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</si>
  <si>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</si>
  <si>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</si>
  <si>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</si>
  <si>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</si>
  <si>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</si>
  <si>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</si>
  <si>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</si>
  <si>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</si>
  <si>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</si>
  <si>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</si>
  <si>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</si>
  <si>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</si>
  <si>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</si>
  <si>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</si>
  <si>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</si>
  <si>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</si>
  <si>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</si>
  <si>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</si>
  <si>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</si>
  <si>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</si>
  <si>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</si>
  <si>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</si>
  <si>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</si>
  <si>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</si>
  <si>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</si>
  <si>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</si>
  <si>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</si>
  <si>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</si>
  <si>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</si>
  <si>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</si>
  <si>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</si>
  <si>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</si>
  <si>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</si>
  <si>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</si>
  <si>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</si>
  <si>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</si>
  <si>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</si>
  <si>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</si>
  <si>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</si>
  <si>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</si>
  <si>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</si>
  <si>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</si>
  <si>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</si>
  <si>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</si>
  <si>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</si>
  <si>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</si>
  <si>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</si>
  <si>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</si>
  <si>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</si>
  <si>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</si>
  <si>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</si>
  <si>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</si>
  <si>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</si>
  <si>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</si>
  <si>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</si>
  <si>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</si>
  <si>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</si>
  <si>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</si>
  <si>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</si>
  <si>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</si>
  <si>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</si>
  <si>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</si>
  <si>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</si>
  <si>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</si>
  <si>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</si>
  <si>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</si>
  <si>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</si>
  <si>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</si>
  <si>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</si>
  <si>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</si>
  <si>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</si>
  <si>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</si>
  <si>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</si>
  <si>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</si>
  <si>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</si>
  <si>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</si>
  <si>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</si>
  <si>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</si>
  <si>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</si>
  <si>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</si>
  <si>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</si>
  <si>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</si>
  <si>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</si>
  <si>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</si>
  <si>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</si>
  <si>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</si>
  <si>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</si>
  <si>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</si>
  <si>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</si>
  <si>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</si>
  <si>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</si>
  <si>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</si>
  <si>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</si>
  <si>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</si>
  <si>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</si>
  <si>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</si>
  <si>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</si>
  <si>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</si>
  <si>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</si>
  <si>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</si>
  <si>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</si>
  <si>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</si>
  <si>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</si>
  <si>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</si>
  <si>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</si>
  <si>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</si>
  <si>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</si>
  <si>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</si>
  <si>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</si>
  <si>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</si>
  <si>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</si>
  <si>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</si>
  <si>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</si>
  <si>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</si>
  <si>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</si>
  <si>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</si>
  <si>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</si>
  <si>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</si>
  <si>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</si>
  <si>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</si>
  <si>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</si>
  <si>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</si>
  <si>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</si>
  <si>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</si>
  <si>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</si>
  <si>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</si>
  <si>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</si>
  <si>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</si>
  <si>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</si>
  <si>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</si>
  <si>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</si>
  <si>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</si>
  <si>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</si>
  <si>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</si>
  <si>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</si>
  <si>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</si>
  <si>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</si>
  <si>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</si>
  <si>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</si>
  <si>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</si>
  <si>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</si>
  <si>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</si>
  <si>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</si>
  <si>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</si>
  <si>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</si>
  <si>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</si>
  <si>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</si>
  <si>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</si>
  <si>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</si>
  <si>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</si>
  <si>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</si>
  <si>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</si>
  <si>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</si>
  <si>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</si>
  <si>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</si>
  <si>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</si>
  <si>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</si>
  <si>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</si>
  <si>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</si>
  <si>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</si>
  <si>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</si>
  <si>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</si>
  <si>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</si>
  <si>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</si>
  <si>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</si>
  <si>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</si>
  <si>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</si>
  <si>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</si>
  <si>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</si>
  <si>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</si>
  <si>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</si>
  <si>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</si>
  <si>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</si>
  <si>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</si>
  <si>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</si>
  <si>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</si>
  <si>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</si>
  <si>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</si>
  <si>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</si>
  <si>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</si>
  <si>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</si>
  <si>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</si>
  <si>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</si>
  <si>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</si>
  <si>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</si>
  <si>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</si>
  <si>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</si>
  <si>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</si>
  <si>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</si>
  <si>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</si>
  <si>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</si>
  <si>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</si>
  <si>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</si>
  <si>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</si>
  <si>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</si>
  <si>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</si>
  <si>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</si>
  <si>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</si>
  <si>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</si>
  <si>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</si>
  <si>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</si>
  <si>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</si>
  <si>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</si>
  <si>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</si>
  <si>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</si>
  <si>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</si>
  <si>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</si>
  <si>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</si>
  <si>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</si>
  <si>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</si>
  <si>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</si>
  <si>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</si>
  <si>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</si>
  <si>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</si>
  <si>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</si>
  <si>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</si>
  <si>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</si>
  <si>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</si>
  <si>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</si>
  <si>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</si>
  <si>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</si>
  <si>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</si>
  <si>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</si>
  <si>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</si>
  <si>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</si>
  <si>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</si>
  <si>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</si>
  <si>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</si>
  <si>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</si>
  <si>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</si>
  <si>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</si>
  <si>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</si>
  <si>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</si>
  <si>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</si>
  <si>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</si>
  <si>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</si>
  <si>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</si>
  <si>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</si>
  <si>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</si>
  <si>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</si>
  <si>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</si>
  <si>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</si>
  <si>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</si>
  <si>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</si>
  <si>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</si>
  <si>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</si>
  <si>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</si>
  <si>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</si>
  <si>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</si>
  <si>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</si>
  <si>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</si>
  <si>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</si>
  <si>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</si>
  <si>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</si>
  <si>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</si>
  <si>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</si>
  <si>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</si>
  <si>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</si>
  <si>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</si>
  <si>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</si>
  <si>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</si>
  <si>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</si>
  <si>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</si>
  <si>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</si>
  <si>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</si>
  <si>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</si>
  <si>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</si>
  <si>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</si>
  <si>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</si>
  <si>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</si>
  <si>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</si>
  <si>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</si>
  <si>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</si>
  <si>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</si>
  <si>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</si>
  <si>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</si>
  <si>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</si>
  <si>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</si>
  <si>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</si>
  <si>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</si>
  <si>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</si>
  <si>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</si>
  <si>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</si>
  <si>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</si>
  <si>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</si>
  <si>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</si>
  <si>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</si>
  <si>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</si>
  <si>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</si>
  <si>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</si>
  <si>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</si>
  <si>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</si>
  <si>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</si>
  <si>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</si>
  <si>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</si>
  <si>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</si>
  <si>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</si>
  <si>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</si>
  <si>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</si>
  <si>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</si>
  <si>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</si>
  <si>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</si>
  <si>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</si>
  <si>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</si>
  <si>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</si>
  <si>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</si>
  <si>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</si>
  <si>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</si>
  <si>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</si>
  <si>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</si>
  <si>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</si>
  <si>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</si>
  <si>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</si>
  <si>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</si>
  <si>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</si>
  <si>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</si>
  <si>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</si>
  <si>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</si>
  <si>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</si>
  <si>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</si>
  <si>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</si>
  <si>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</si>
  <si>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</si>
  <si>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</si>
  <si>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</si>
  <si>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</si>
  <si>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</si>
  <si>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</si>
  <si>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</si>
  <si>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</si>
  <si>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</si>
  <si>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</si>
  <si>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</si>
  <si>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</si>
  <si>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</si>
  <si>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</si>
  <si>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</si>
  <si>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</si>
  <si>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</si>
  <si>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</si>
  <si>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</si>
  <si>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</si>
  <si>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</si>
  <si>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</si>
  <si>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</si>
  <si>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</si>
  <si>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</si>
  <si>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</si>
  <si>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</si>
  <si>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</si>
  <si>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</si>
  <si>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</si>
  <si>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</si>
  <si>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</si>
  <si>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</si>
  <si>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</si>
  <si>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</si>
  <si>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</si>
  <si>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</si>
  <si>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</si>
  <si>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</si>
  <si>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</si>
  <si>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</si>
  <si>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</si>
  <si>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</si>
  <si>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</si>
  <si>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</si>
  <si>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</si>
  <si>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</si>
  <si>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</si>
  <si>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</si>
  <si>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</si>
  <si>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</si>
  <si>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</si>
  <si>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</si>
  <si>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</si>
  <si>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</si>
  <si>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</si>
  <si>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</si>
  <si>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</si>
  <si>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</si>
  <si>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</si>
  <si>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</si>
  <si>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</si>
  <si>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</si>
  <si>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</si>
  <si>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</si>
  <si>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</si>
  <si>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</si>
  <si>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</si>
  <si>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</si>
  <si>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</si>
  <si>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</si>
  <si>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</si>
  <si>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</si>
  <si>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</si>
  <si>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</si>
  <si>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</si>
  <si>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</si>
  <si>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</si>
  <si>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</si>
  <si>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</si>
  <si>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</si>
  <si>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</si>
  <si>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</si>
  <si>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</si>
  <si>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</si>
  <si>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</si>
  <si>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</si>
  <si>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</si>
  <si>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</si>
  <si>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</si>
  <si>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</si>
  <si>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</si>
  <si>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</si>
  <si>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</si>
  <si>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</si>
  <si>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</si>
  <si>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</si>
  <si>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</si>
  <si>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</si>
  <si>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</si>
  <si>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</si>
  <si>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</si>
  <si>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</si>
  <si>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</si>
  <si>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</si>
  <si>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</si>
  <si>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</si>
  <si>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</si>
  <si>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</si>
  <si>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</si>
  <si>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</si>
  <si>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</si>
  <si>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</si>
  <si>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</si>
  <si>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</si>
  <si>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</si>
  <si>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</si>
  <si>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</si>
  <si>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</si>
  <si>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</si>
  <si>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</si>
  <si>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</si>
  <si>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</si>
  <si>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</si>
  <si>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</si>
  <si>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</si>
  <si>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</si>
  <si>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</si>
  <si>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</si>
  <si>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</si>
  <si>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</si>
  <si>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</si>
  <si>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</si>
  <si>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</si>
  <si>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</si>
  <si>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</si>
  <si>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</si>
  <si>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</si>
  <si>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</si>
  <si>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</si>
  <si>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</si>
  <si>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</si>
  <si>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</si>
  <si>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</si>
  <si>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</si>
  <si>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</si>
  <si>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</si>
  <si>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</si>
  <si>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</si>
  <si>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</si>
  <si>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</si>
  <si>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</si>
  <si>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</si>
  <si>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</si>
  <si>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</si>
  <si>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</si>
  <si>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</si>
  <si>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</si>
  <si>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</si>
  <si>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</si>
  <si>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</si>
  <si>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</si>
  <si>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</si>
  <si>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</si>
  <si>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</si>
  <si>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</si>
  <si>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</si>
  <si>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</si>
  <si>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</si>
  <si>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</si>
  <si>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</si>
  <si>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</si>
  <si>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</si>
  <si>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</si>
  <si>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</si>
  <si>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</si>
  <si>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</si>
  <si>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</si>
  <si>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</si>
  <si>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</si>
  <si>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</si>
  <si>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</si>
  <si>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</si>
  <si>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</si>
  <si>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</si>
  <si>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</si>
  <si>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</si>
  <si>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</si>
  <si>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</si>
  <si>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</si>
  <si>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</si>
  <si>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</si>
  <si>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</si>
  <si>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</si>
  <si>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</si>
  <si>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</si>
  <si>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</si>
  <si>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</si>
  <si>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</si>
  <si>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</si>
  <si>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</si>
  <si>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</si>
  <si>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</si>
  <si>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</si>
  <si>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</si>
  <si>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</si>
  <si>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</si>
  <si>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</si>
  <si>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</si>
  <si>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</si>
  <si>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</si>
  <si>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</si>
  <si>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</si>
  <si>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</si>
  <si>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</si>
  <si>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</si>
  <si>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</si>
  <si>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</si>
  <si>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</si>
  <si>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</si>
  <si>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</si>
  <si>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</si>
  <si>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</si>
  <si>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</si>
  <si>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</si>
  <si>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</si>
  <si>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</si>
  <si>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</si>
  <si>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</si>
  <si>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</si>
  <si>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</si>
  <si>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</si>
  <si>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</si>
  <si>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</si>
  <si>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</si>
  <si>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</si>
  <si>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</si>
  <si>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</si>
  <si>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</si>
  <si>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</si>
  <si>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</si>
  <si>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</si>
  <si>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</si>
  <si>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</si>
  <si>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</si>
  <si>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</si>
  <si>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</si>
  <si>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</si>
  <si>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</si>
  <si>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</si>
  <si>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</si>
  <si>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</si>
  <si>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</si>
  <si>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</si>
  <si>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</si>
  <si>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</si>
  <si>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</si>
  <si>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</si>
  <si>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</si>
  <si>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</si>
  <si>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</si>
  <si>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</si>
  <si>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</si>
  <si>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</si>
  <si>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</si>
  <si>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</si>
  <si>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</si>
  <si>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</si>
  <si>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</si>
  <si>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</si>
  <si>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</si>
  <si>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</si>
  <si>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</si>
  <si>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</si>
  <si>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</si>
  <si>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</si>
  <si>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</si>
  <si>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</si>
  <si>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</si>
  <si>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</si>
  <si>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</si>
  <si>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</si>
  <si>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</si>
  <si>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</si>
  <si>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</si>
  <si>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</si>
  <si>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</si>
  <si>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</si>
  <si>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</si>
  <si>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</si>
  <si>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</si>
  <si>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</si>
  <si>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</si>
  <si>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</si>
  <si>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</si>
  <si>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</si>
  <si>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</si>
  <si>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</si>
  <si>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</si>
  <si>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</si>
  <si>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</si>
  <si>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</si>
  <si>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</si>
  <si>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</si>
  <si>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</si>
  <si>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</si>
  <si>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</si>
  <si>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</si>
  <si>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</si>
  <si>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</si>
  <si>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</si>
  <si>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</si>
  <si>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</si>
  <si>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</si>
  <si>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</si>
  <si>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</si>
  <si>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</si>
  <si>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</si>
  <si>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</si>
  <si>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</si>
  <si>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</si>
  <si>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</si>
  <si>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</si>
  <si>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</si>
  <si>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</si>
  <si>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</si>
  <si>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</si>
  <si>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</si>
  <si>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</si>
  <si>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</si>
  <si>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</si>
  <si>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</si>
  <si>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</si>
  <si>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</si>
  <si>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</si>
  <si>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</si>
  <si>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</si>
  <si>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</si>
  <si>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</si>
  <si>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</si>
  <si>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</si>
  <si>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</si>
  <si>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</si>
  <si>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</si>
  <si>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</si>
  <si>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</si>
  <si>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</si>
  <si>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</si>
  <si>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</si>
  <si>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</si>
  <si>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</si>
  <si>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</si>
  <si>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</si>
  <si>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</si>
  <si>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</si>
  <si>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</si>
  <si>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</si>
  <si>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</si>
  <si>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</si>
  <si>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</si>
  <si>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</si>
  <si>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</si>
  <si>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</si>
  <si>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</si>
  <si>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</si>
  <si>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</si>
  <si>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</si>
  <si>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</si>
  <si>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</si>
  <si>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</si>
  <si>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</si>
  <si>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</si>
  <si>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</si>
  <si>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</si>
  <si>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</si>
  <si>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</si>
  <si>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</si>
  <si>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</si>
  <si>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</si>
  <si>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</si>
  <si>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</si>
  <si>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</si>
  <si>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</si>
  <si>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</si>
  <si>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</si>
  <si>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</si>
  <si>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</si>
  <si>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</si>
  <si>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</si>
  <si>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</si>
  <si>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</si>
  <si>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</si>
  <si>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</si>
  <si>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</si>
  <si>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</si>
  <si>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</si>
  <si>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</si>
  <si>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</si>
  <si>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</si>
  <si>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</si>
  <si>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</si>
  <si>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</si>
  <si>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</si>
  <si>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</si>
  <si>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</si>
  <si>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</si>
  <si>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</si>
  <si>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</si>
  <si>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</si>
  <si>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</si>
  <si>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</si>
  <si>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</si>
  <si>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</si>
  <si>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</si>
  <si>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</si>
  <si>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</si>
  <si>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</si>
  <si>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</si>
  <si>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</si>
  <si>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</si>
  <si>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</si>
  <si>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</si>
  <si>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</si>
  <si>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</si>
  <si>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</si>
  <si>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</si>
  <si>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</si>
  <si>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</si>
  <si>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</si>
  <si>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</si>
  <si>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</si>
  <si>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</si>
  <si>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</si>
  <si>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</si>
  <si>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</si>
  <si>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</si>
  <si>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</si>
  <si>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</si>
  <si>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</si>
  <si>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</si>
  <si>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</si>
  <si>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</si>
  <si>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</si>
  <si>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</si>
  <si>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</si>
  <si>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</si>
  <si>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</si>
  <si>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</si>
  <si>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</si>
  <si>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</si>
  <si>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</si>
  <si>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</si>
  <si>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</si>
  <si>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</si>
  <si>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</si>
  <si>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</si>
  <si>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</si>
  <si>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</si>
  <si>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</si>
  <si>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</si>
  <si>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</si>
  <si>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</si>
  <si>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</si>
  <si>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</si>
  <si>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</si>
  <si>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</si>
  <si>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</si>
  <si>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</si>
  <si>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</si>
  <si>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</si>
  <si>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</si>
  <si>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</si>
  <si>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</si>
  <si>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</si>
  <si>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</si>
  <si>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</si>
  <si>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</si>
  <si>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</si>
  <si>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</si>
  <si>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</si>
  <si>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</si>
  <si>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</si>
  <si>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</si>
  <si>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</si>
  <si>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</si>
  <si>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</si>
  <si>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</si>
  <si>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</si>
  <si>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</si>
  <si>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</si>
  <si>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</si>
  <si>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</si>
  <si>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</si>
  <si>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</si>
  <si>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</si>
  <si>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</si>
  <si>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</si>
  <si>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</si>
  <si>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</si>
  <si>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</si>
  <si>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</si>
  <si>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</si>
  <si>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</si>
  <si>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</si>
  <si>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</si>
  <si>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</si>
  <si>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</si>
  <si>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</si>
  <si>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</si>
  <si>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</si>
  <si>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</si>
  <si>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</si>
  <si>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</si>
  <si>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</si>
  <si>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</si>
  <si>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</si>
  <si>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</si>
  <si>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</si>
  <si>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</si>
  <si>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</si>
  <si>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</si>
  <si>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</si>
  <si>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</si>
  <si>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</si>
  <si>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</si>
  <si>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</si>
  <si>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</si>
  <si>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</si>
  <si>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</si>
  <si>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</si>
  <si>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</si>
  <si>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</si>
  <si>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</si>
  <si>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</si>
  <si>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</si>
  <si>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</si>
  <si>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</si>
  <si>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</si>
  <si>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</si>
  <si>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</si>
  <si>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</si>
  <si>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</si>
  <si>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</si>
  <si>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</si>
  <si>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</si>
  <si>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</si>
  <si>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</si>
  <si>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</si>
  <si>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</si>
  <si>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</si>
  <si>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</si>
  <si>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</si>
  <si>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</si>
  <si>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</si>
  <si>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</si>
  <si>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</si>
  <si>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</si>
  <si>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</si>
  <si>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</si>
  <si>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</si>
  <si>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</si>
  <si>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</si>
  <si>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</si>
  <si>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</si>
  <si>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</si>
  <si>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</si>
  <si>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</si>
  <si>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</si>
  <si>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</si>
  <si>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</si>
  <si>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</si>
  <si>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</si>
  <si>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</si>
  <si>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</si>
  <si>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</si>
  <si>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</si>
  <si>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</si>
  <si>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</si>
  <si>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</si>
  <si>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</si>
  <si>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</si>
  <si>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</si>
  <si>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</si>
  <si>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</si>
  <si>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</si>
  <si>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</si>
  <si>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</si>
  <si>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</si>
  <si>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</si>
  <si>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</si>
  <si>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</si>
  <si>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</si>
  <si>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</si>
  <si>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</si>
  <si>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</si>
  <si>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</si>
  <si>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</si>
  <si>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</si>
  <si>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</si>
  <si>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</si>
  <si>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</si>
  <si>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</si>
  <si>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</si>
  <si>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</si>
  <si>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</si>
  <si>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</si>
  <si>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</si>
  <si>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</si>
  <si>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</si>
  <si>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</si>
  <si>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</si>
  <si>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</si>
  <si>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</si>
  <si>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</si>
  <si>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</si>
  <si>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</si>
  <si>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</si>
  <si>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</si>
  <si>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</si>
  <si>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</si>
  <si>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</si>
  <si>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</si>
  <si>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</si>
  <si>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</si>
  <si>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</si>
  <si>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</si>
  <si>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</si>
  <si>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</si>
  <si>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</si>
  <si>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</si>
  <si>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</si>
  <si>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</si>
  <si>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</si>
  <si>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</si>
  <si>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</si>
  <si>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</si>
  <si>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</si>
  <si>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</si>
  <si>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</si>
  <si>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</si>
  <si>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</si>
  <si>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</si>
  <si>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</si>
  <si>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</si>
  <si>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</si>
  <si>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</si>
  <si>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</si>
  <si>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</si>
  <si>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</si>
  <si>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</si>
  <si>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</si>
  <si>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</si>
  <si>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</si>
  <si>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</si>
  <si>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</si>
  <si>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</si>
  <si>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</si>
  <si>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</si>
  <si>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</si>
  <si>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</si>
  <si>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</si>
  <si>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</si>
  <si>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</si>
  <si>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</si>
  <si>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</si>
  <si>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</si>
  <si>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</si>
  <si>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</si>
  <si>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</si>
  <si>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</si>
  <si>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</si>
  <si>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</si>
  <si>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</si>
  <si>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</si>
  <si>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</si>
  <si>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</si>
  <si>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</si>
  <si>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</si>
  <si>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</si>
  <si>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</si>
  <si>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</si>
  <si>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</si>
  <si>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</si>
  <si>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</si>
  <si>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</si>
  <si>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</si>
  <si>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</si>
  <si>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</si>
  <si>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</si>
  <si>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</si>
  <si>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</si>
  <si>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</si>
  <si>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</si>
  <si>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</si>
  <si>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</si>
  <si>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</si>
  <si>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</si>
  <si>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</si>
  <si>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</si>
  <si>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</si>
  <si>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</si>
  <si>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</si>
  <si>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</si>
  <si>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</si>
  <si>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</si>
  <si>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</si>
  <si>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</si>
  <si>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</si>
  <si>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</si>
  <si>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</si>
  <si>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</si>
  <si>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</si>
  <si>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</si>
  <si>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</si>
  <si>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</si>
  <si>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</si>
  <si>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</si>
  <si>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</si>
  <si>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</si>
  <si>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</si>
  <si>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</si>
  <si>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</si>
  <si>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</si>
  <si>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</si>
  <si>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</si>
  <si>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</si>
  <si>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</si>
  <si>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</si>
  <si>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</si>
  <si>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</si>
  <si>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</si>
  <si>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</si>
  <si>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</si>
  <si>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</si>
  <si>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</si>
  <si>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</si>
  <si>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</si>
  <si>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</si>
  <si>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</si>
  <si>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</si>
  <si>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</si>
  <si>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</si>
  <si>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</si>
  <si>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</si>
  <si>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</si>
  <si>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</si>
  <si>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</si>
  <si>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</si>
  <si>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</si>
  <si>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</si>
  <si>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</si>
  <si>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</si>
  <si>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</si>
  <si>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</si>
  <si>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</si>
  <si>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</si>
  <si>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</si>
  <si>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</si>
  <si>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</si>
  <si>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</si>
  <si>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</si>
  <si>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</si>
  <si>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</si>
  <si>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</si>
  <si>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</si>
  <si>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</si>
  <si>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</si>
  <si>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</si>
  <si>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</si>
  <si>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</si>
  <si>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</si>
  <si>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</si>
  <si>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</si>
  <si>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</si>
  <si>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</si>
  <si>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</si>
  <si>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</si>
  <si>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</si>
  <si>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</si>
  <si>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</si>
  <si>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</si>
  <si>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</si>
  <si>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</si>
  <si>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</si>
  <si>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</si>
  <si>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</si>
  <si>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</si>
  <si>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</si>
  <si>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</si>
  <si>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</si>
  <si>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</si>
  <si>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</si>
  <si>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</si>
  <si>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</si>
  <si>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</si>
  <si>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</si>
  <si>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</si>
  <si>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</si>
  <si>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</si>
  <si>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</si>
  <si>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</si>
  <si>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</si>
  <si>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</si>
  <si>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</si>
  <si>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</si>
  <si>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</si>
  <si>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</si>
  <si>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</si>
  <si>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</si>
  <si>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</si>
  <si>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</si>
  <si>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</si>
  <si>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</si>
  <si>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</si>
  <si>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</si>
  <si>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</si>
  <si>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</si>
  <si>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</si>
  <si>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</si>
  <si>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</si>
  <si>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</si>
  <si>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</si>
  <si>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</si>
  <si>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</si>
  <si>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</si>
  <si>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</si>
  <si>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</si>
  <si>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</si>
  <si>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</si>
  <si>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</si>
  <si>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</si>
  <si>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</si>
  <si>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</si>
  <si>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</si>
  <si>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</si>
  <si>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</si>
  <si>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</si>
  <si>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</si>
  <si>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</si>
  <si>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</si>
  <si>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</si>
  <si>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</si>
  <si>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</si>
  <si>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</si>
  <si>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</si>
  <si>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</si>
  <si>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</si>
  <si>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</si>
  <si>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</si>
  <si>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</si>
  <si>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</si>
  <si>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</si>
  <si>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</si>
  <si>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</si>
  <si>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</si>
  <si>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</si>
  <si>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</si>
  <si>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</si>
  <si>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</si>
  <si>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</si>
  <si>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</si>
  <si>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</si>
  <si>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</si>
  <si>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</si>
  <si>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</si>
  <si>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</si>
  <si>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</si>
  <si>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</si>
  <si>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</si>
  <si>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</si>
  <si>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</si>
  <si>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</si>
  <si>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</si>
  <si>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</si>
  <si>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</si>
  <si>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</si>
  <si>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</si>
  <si>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</si>
  <si>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</si>
  <si>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</si>
  <si>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</si>
  <si>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</si>
  <si>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</si>
  <si>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</si>
  <si>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</si>
  <si>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</si>
  <si>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</si>
  <si>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</si>
  <si>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</si>
  <si>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</si>
  <si>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</si>
  <si>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</si>
  <si>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</si>
  <si>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</si>
  <si>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</si>
  <si>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</si>
  <si>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</si>
  <si>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</si>
  <si>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</si>
  <si>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</si>
  <si>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</si>
  <si>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</si>
  <si>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</si>
  <si>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</si>
  <si>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</si>
  <si>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</si>
  <si>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</si>
  <si>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</si>
  <si>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</si>
  <si>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</si>
  <si>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</si>
  <si>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</si>
  <si>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</si>
  <si>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</si>
  <si>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</si>
  <si>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</si>
  <si>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</si>
  <si>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</si>
  <si>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</si>
  <si>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</si>
  <si>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</si>
  <si>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</si>
  <si>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</si>
  <si>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</si>
  <si>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</si>
  <si>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</si>
  <si>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</si>
  <si>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</si>
  <si>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</si>
  <si>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</si>
  <si>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</si>
  <si>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</si>
  <si>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</si>
  <si>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</si>
  <si>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</si>
  <si>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</si>
  <si>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</si>
  <si>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</si>
  <si>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</si>
  <si>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</si>
  <si>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</si>
  <si>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</si>
  <si>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</si>
  <si>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</si>
  <si>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</si>
  <si>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</si>
  <si>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</si>
  <si>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</si>
  <si>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</si>
  <si>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</si>
  <si>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</si>
  <si>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</si>
  <si>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</si>
  <si>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</si>
  <si>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</si>
  <si>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</si>
  <si>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</si>
  <si>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</si>
  <si>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</si>
  <si>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</si>
  <si>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</si>
  <si>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</si>
  <si>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</si>
  <si>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</si>
  <si>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</si>
  <si>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</si>
  <si>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</si>
  <si>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</si>
  <si>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</si>
  <si>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</si>
  <si>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</si>
  <si>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</si>
  <si>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</si>
  <si>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</si>
  <si>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</si>
  <si>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</si>
  <si>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</si>
  <si>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</si>
  <si>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</si>
  <si>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</si>
  <si>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</si>
  <si>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</si>
  <si>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</si>
  <si>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</si>
  <si>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</si>
  <si>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</si>
  <si>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</si>
  <si>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</si>
  <si>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</si>
  <si>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</si>
  <si>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</si>
  <si>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</si>
  <si>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</si>
  <si>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</si>
  <si>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</si>
  <si>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</si>
  <si>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</si>
  <si>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</si>
  <si>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</si>
  <si>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</si>
  <si>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</si>
  <si>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</si>
  <si>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</si>
  <si>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</si>
  <si>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</si>
  <si>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</si>
  <si>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</si>
  <si>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</si>
  <si>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</si>
  <si>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</si>
  <si>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</si>
  <si>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</si>
  <si>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</si>
  <si>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</si>
  <si>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</si>
  <si>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</si>
  <si>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</si>
  <si>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</si>
  <si>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</si>
  <si>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</si>
  <si>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</si>
  <si>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</si>
  <si>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</si>
  <si>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</si>
  <si>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</si>
  <si>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</si>
  <si>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</si>
  <si>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</si>
  <si>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</si>
  <si>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</si>
  <si>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</si>
  <si>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</si>
  <si>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</si>
  <si>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</si>
  <si>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</si>
  <si>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</si>
  <si>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</si>
  <si>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</si>
  <si>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</si>
  <si>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</si>
  <si>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</si>
  <si>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</si>
  <si>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</si>
  <si>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</si>
  <si>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</si>
  <si>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</si>
  <si>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</si>
  <si>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</si>
  <si>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</si>
  <si>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</si>
  <si>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</si>
  <si>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</si>
  <si>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</si>
  <si>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</si>
  <si>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</si>
  <si>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</si>
  <si>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</si>
  <si>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</si>
  <si>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</si>
  <si>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</si>
  <si>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</si>
  <si>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</si>
  <si>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</si>
  <si>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</si>
  <si>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</si>
  <si>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</si>
  <si>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</si>
  <si>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</si>
  <si>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</si>
  <si>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</si>
  <si>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</si>
  <si>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</si>
  <si>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</si>
  <si>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</si>
  <si>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</si>
  <si>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</si>
  <si>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</si>
  <si>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</si>
  <si>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</si>
  <si>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</si>
  <si>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</si>
  <si>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</si>
  <si>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</si>
  <si>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</si>
  <si>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</si>
  <si>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</si>
  <si>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</si>
  <si>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</si>
  <si>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</si>
  <si>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</si>
  <si>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</si>
  <si>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</si>
  <si>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</si>
  <si>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</si>
  <si>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</si>
  <si>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</si>
  <si>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</si>
  <si>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</si>
  <si>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</si>
  <si>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</si>
  <si>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</si>
  <si>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</si>
  <si>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</si>
  <si>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</si>
  <si>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</si>
  <si>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</si>
  <si>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</si>
  <si>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</si>
  <si>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</si>
  <si>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</si>
  <si>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</si>
  <si>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</si>
  <si>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</si>
  <si>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</si>
  <si>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</si>
  <si>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</si>
  <si>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</si>
  <si>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</si>
  <si>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</si>
  <si>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</si>
  <si>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</si>
  <si>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</si>
  <si>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</si>
  <si>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</si>
  <si>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</si>
  <si>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</si>
  <si>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</si>
  <si>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</si>
  <si>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</si>
  <si>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</si>
  <si>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</si>
  <si>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</si>
  <si>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</si>
  <si>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</si>
  <si>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</si>
  <si>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</si>
  <si>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</si>
  <si>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</si>
  <si>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</si>
  <si>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</si>
  <si>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</si>
  <si>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</si>
  <si>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</si>
  <si>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</si>
  <si>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</si>
  <si>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</si>
  <si>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</si>
  <si>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</si>
  <si>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</si>
  <si>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</si>
  <si>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</si>
  <si>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</si>
  <si>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</si>
  <si>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</si>
  <si>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</si>
  <si>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</si>
  <si>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</si>
  <si>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</si>
  <si>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</si>
  <si>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</si>
  <si>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</si>
  <si>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</si>
  <si>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</si>
  <si>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</si>
  <si>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</si>
  <si>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</si>
  <si>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</si>
  <si>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</si>
  <si>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</si>
  <si>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</si>
  <si>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</si>
  <si>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</si>
  <si>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</si>
  <si>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</si>
  <si>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</si>
  <si>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</si>
  <si>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</si>
  <si>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</si>
  <si>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</si>
  <si>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</si>
  <si>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</si>
  <si>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</si>
  <si>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</si>
  <si>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</si>
  <si>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</si>
  <si>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</si>
  <si>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</si>
  <si>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</si>
  <si>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</si>
  <si>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</si>
  <si>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</si>
  <si>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</si>
  <si>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</si>
  <si>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</si>
  <si>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</si>
  <si>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</si>
  <si>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</si>
  <si>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</si>
  <si>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</si>
  <si>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</si>
  <si>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</si>
  <si>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</si>
  <si>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</si>
  <si>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</si>
  <si>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</si>
  <si>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</si>
  <si>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</si>
  <si>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</si>
  <si>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</si>
  <si>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</si>
  <si>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</si>
  <si>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</si>
  <si>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</si>
  <si>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</si>
  <si>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</si>
  <si>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</si>
  <si>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</si>
  <si>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</si>
  <si>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</si>
  <si>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</si>
  <si>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</si>
  <si>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</si>
  <si>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</si>
  <si>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</si>
  <si>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</si>
  <si>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</si>
  <si>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</si>
  <si>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</si>
  <si>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</si>
  <si>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</si>
  <si>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</si>
  <si>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</si>
  <si>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</si>
  <si>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</si>
  <si>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</si>
  <si>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</si>
  <si>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</si>
  <si>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</si>
  <si>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</si>
  <si>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</si>
  <si>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</si>
  <si>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</si>
  <si>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</si>
  <si>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</si>
  <si>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</si>
  <si>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</si>
  <si>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</si>
  <si>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</si>
  <si>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</si>
  <si>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</si>
  <si>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</si>
  <si>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</si>
  <si>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</si>
  <si>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</si>
  <si>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</si>
  <si>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</si>
  <si>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</si>
  <si>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</si>
  <si>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</si>
  <si>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</si>
  <si>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</si>
  <si>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</si>
  <si>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</si>
  <si>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</si>
  <si>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</si>
  <si>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</si>
  <si>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</si>
  <si>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</si>
  <si>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</si>
  <si>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</si>
  <si>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</si>
  <si>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</si>
  <si>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</si>
  <si>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</si>
  <si>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</si>
  <si>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</si>
  <si>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</si>
  <si>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</si>
  <si>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</si>
  <si>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</si>
  <si>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</si>
  <si>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</si>
  <si>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</si>
  <si>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</si>
  <si>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</si>
  <si>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</si>
  <si>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</si>
  <si>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</si>
  <si>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</si>
  <si>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</si>
  <si>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</si>
  <si>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</si>
  <si>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</si>
  <si>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</si>
  <si>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</si>
  <si>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</si>
  <si>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</si>
  <si>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</si>
  <si>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</si>
  <si>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</si>
  <si>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</si>
  <si>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</si>
  <si>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</si>
  <si>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</si>
  <si>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</si>
  <si>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</si>
  <si>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</si>
  <si>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</si>
  <si>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</si>
  <si>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</si>
  <si>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</si>
  <si>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</si>
  <si>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</si>
  <si>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</si>
  <si>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</si>
  <si>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</si>
  <si>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</si>
  <si>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</si>
  <si>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</si>
  <si>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</si>
  <si>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</si>
  <si>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</si>
  <si>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</si>
  <si>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</si>
  <si>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</si>
  <si>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</si>
  <si>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</si>
  <si>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</si>
  <si>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</si>
  <si>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</si>
  <si>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</si>
  <si>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</si>
  <si>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</si>
  <si>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</si>
  <si>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</si>
  <si>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</si>
  <si>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</si>
  <si>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</si>
  <si>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</si>
  <si>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</si>
  <si>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</si>
  <si>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</si>
  <si>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</si>
  <si>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</si>
  <si>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</si>
  <si>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</si>
  <si>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</si>
  <si>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</si>
  <si>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</si>
  <si>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</si>
  <si>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</si>
  <si>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</si>
  <si>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</si>
  <si>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</si>
  <si>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</si>
  <si>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</si>
  <si>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</si>
  <si>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</si>
  <si>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</si>
  <si>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</si>
  <si>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</si>
  <si>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</si>
  <si>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</si>
  <si>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</si>
  <si>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</si>
  <si>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</si>
  <si>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</si>
  <si>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</si>
  <si>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</si>
  <si>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</si>
  <si>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</si>
  <si>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</si>
  <si>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</si>
  <si>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</si>
  <si>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</si>
  <si>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</si>
  <si>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</si>
  <si>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</si>
  <si>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</si>
  <si>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</si>
  <si>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</si>
  <si>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</si>
  <si>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</si>
  <si>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</si>
  <si>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</si>
  <si>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</si>
  <si>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</si>
  <si>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</si>
  <si>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</si>
  <si>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</si>
  <si>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</si>
  <si>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</si>
  <si>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</si>
  <si>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</si>
  <si>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</si>
  <si>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</si>
  <si>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</si>
  <si>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</si>
  <si>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</si>
  <si>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</si>
  <si>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</si>
  <si>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</si>
  <si>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</si>
  <si>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</si>
  <si>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</si>
  <si>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</si>
  <si>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</si>
  <si>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</si>
  <si>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</si>
  <si>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</si>
  <si>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</si>
  <si>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</si>
  <si>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</si>
  <si>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</si>
  <si>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</si>
  <si>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</si>
  <si>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</si>
  <si>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</si>
  <si>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</si>
  <si>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</si>
  <si>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</si>
  <si>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</si>
  <si>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</si>
  <si>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</si>
  <si>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</si>
  <si>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</si>
  <si>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</si>
  <si>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</si>
  <si>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</si>
  <si>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</si>
  <si>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</si>
  <si>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</si>
  <si>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</si>
  <si>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</si>
  <si>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</si>
  <si>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</si>
  <si>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</si>
  <si>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</si>
  <si>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</si>
  <si>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</si>
  <si>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</si>
  <si>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</si>
  <si>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</si>
  <si>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</si>
  <si>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</si>
  <si>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</si>
  <si>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</si>
  <si>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</si>
  <si>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</si>
  <si>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</si>
  <si>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</si>
  <si>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</si>
  <si>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</si>
  <si>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</si>
  <si>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</si>
  <si>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</si>
  <si>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</si>
  <si>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</si>
  <si>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</si>
  <si>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</si>
  <si>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</si>
  <si>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</si>
  <si>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</si>
  <si>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</si>
  <si>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</si>
  <si>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</si>
  <si>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</si>
  <si>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</si>
  <si>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</si>
  <si>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</si>
  <si>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</si>
  <si>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</si>
  <si>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</si>
  <si>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</si>
  <si>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</si>
  <si>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</si>
  <si>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</si>
  <si>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</si>
  <si>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</si>
  <si>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</si>
  <si>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</si>
  <si>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</si>
  <si>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</si>
  <si>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</si>
  <si>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</si>
  <si>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</si>
  <si>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</si>
  <si>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</si>
  <si>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</si>
  <si>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</si>
  <si>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</si>
  <si>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</si>
  <si>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</si>
  <si>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</si>
  <si>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</si>
  <si>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</si>
  <si>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</si>
  <si>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</si>
  <si>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</si>
  <si>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</si>
  <si>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</si>
  <si>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</si>
  <si>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</si>
  <si>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</si>
  <si>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</si>
  <si>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</si>
  <si>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</si>
  <si>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</si>
  <si>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</si>
  <si>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</si>
  <si>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</si>
  <si>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</si>
  <si>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</si>
  <si>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</si>
  <si>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</si>
  <si>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</si>
  <si>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</si>
  <si>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</si>
  <si>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</si>
  <si>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</si>
  <si>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</si>
  <si>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</si>
  <si>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</si>
  <si>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</si>
  <si>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</si>
  <si>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</si>
  <si>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</si>
  <si>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</si>
  <si>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</si>
  <si>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</si>
  <si>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</si>
  <si>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</si>
  <si>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</si>
  <si>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</si>
  <si>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</si>
  <si>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</si>
  <si>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</si>
  <si>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</si>
  <si>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</si>
  <si>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</si>
  <si>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</si>
  <si>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</si>
  <si>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</si>
  <si>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</si>
  <si>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</si>
  <si>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</si>
  <si>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</si>
  <si>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</si>
  <si>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</si>
  <si>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</si>
  <si>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</si>
  <si>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</si>
  <si>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</si>
  <si>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</si>
  <si>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</si>
  <si>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</si>
  <si>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</si>
  <si>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</si>
  <si>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</si>
  <si>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</si>
  <si>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</si>
  <si>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</si>
  <si>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</si>
  <si>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</si>
  <si>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</si>
  <si>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</si>
  <si>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</si>
  <si>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</si>
  <si>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</si>
  <si>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</si>
  <si>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</si>
  <si>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</si>
  <si>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</si>
  <si>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</si>
  <si>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</si>
  <si>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</si>
  <si>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</si>
  <si>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</si>
  <si>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</si>
  <si>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</si>
  <si>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</si>
  <si>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</si>
  <si>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</si>
  <si>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</si>
  <si>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</si>
  <si>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</si>
  <si>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</si>
  <si>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</si>
  <si>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</si>
  <si>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</si>
  <si>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</si>
  <si>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</si>
  <si>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</si>
  <si>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</si>
  <si>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</si>
  <si>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</si>
  <si>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</si>
  <si>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</si>
  <si>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</si>
  <si>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</si>
  <si>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</si>
  <si>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</si>
  <si>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</si>
  <si>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</si>
  <si>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</si>
  <si>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</si>
  <si>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</si>
  <si>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</si>
  <si>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</si>
  <si>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</si>
  <si>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</si>
  <si>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</si>
  <si>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</si>
  <si>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</si>
  <si>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</si>
  <si>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</si>
  <si>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</si>
  <si>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</si>
  <si>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</si>
  <si>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</si>
  <si>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</si>
  <si>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</si>
  <si>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</si>
  <si>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</si>
  <si>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</si>
  <si>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</si>
  <si>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</si>
  <si>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</si>
  <si>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</si>
  <si>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</si>
  <si>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</si>
  <si>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</si>
  <si>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</si>
  <si>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</si>
  <si>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</si>
  <si>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</si>
  <si>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</si>
  <si>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</si>
  <si>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</si>
  <si>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</si>
  <si>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</si>
  <si>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</si>
  <si>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</si>
  <si>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</si>
  <si>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</si>
  <si>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</si>
  <si>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</si>
  <si>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</si>
  <si>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</si>
  <si>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</si>
  <si>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</si>
  <si>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</si>
  <si>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</si>
  <si>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</si>
  <si>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</si>
  <si>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</si>
  <si>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</si>
  <si>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</si>
  <si>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</si>
  <si>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</si>
  <si>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</si>
  <si>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</si>
  <si>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</si>
  <si>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</si>
  <si>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</si>
  <si>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</si>
  <si>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</si>
  <si>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</si>
  <si>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</si>
  <si>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</si>
  <si>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</si>
  <si>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</si>
  <si>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</si>
  <si>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</si>
  <si>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</si>
  <si>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</si>
  <si>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</si>
  <si>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</si>
  <si>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</si>
  <si>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</si>
  <si>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</si>
  <si>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</si>
  <si>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</si>
  <si>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</si>
  <si>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</si>
  <si>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</si>
  <si>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</si>
  <si>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</si>
  <si>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</si>
  <si>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</si>
  <si>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</si>
  <si>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</si>
  <si>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</si>
  <si>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</si>
  <si>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</si>
  <si>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</si>
  <si>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</si>
  <si>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</si>
  <si>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</si>
  <si>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</si>
  <si>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</si>
  <si>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</si>
  <si>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</si>
  <si>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</si>
  <si>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</si>
  <si>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</si>
  <si>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</si>
  <si>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</si>
  <si>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</si>
  <si>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</si>
  <si>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</si>
  <si>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</si>
  <si>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</si>
  <si>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</si>
  <si>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</si>
  <si>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</si>
  <si>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</si>
  <si>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</si>
  <si>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</si>
  <si>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</si>
  <si>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</si>
  <si>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</si>
  <si>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</si>
  <si>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</si>
  <si>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</si>
  <si>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</si>
  <si>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</si>
  <si>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</si>
  <si>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</si>
  <si>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</si>
  <si>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</si>
  <si>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</si>
  <si>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</si>
  <si>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</si>
  <si>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</si>
  <si>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</si>
  <si>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</si>
  <si>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</si>
  <si>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</si>
  <si>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</si>
  <si>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</si>
  <si>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</si>
  <si>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</si>
  <si>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</si>
  <si>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</si>
  <si>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</si>
  <si>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</si>
  <si>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</si>
  <si>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</si>
  <si>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</si>
  <si>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</si>
  <si>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</si>
  <si>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</si>
  <si>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</si>
  <si>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</si>
  <si>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</si>
  <si>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</si>
  <si>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</si>
  <si>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</si>
  <si>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</si>
  <si>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</si>
  <si>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</si>
  <si>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</si>
  <si>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</si>
  <si>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</si>
  <si>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</si>
  <si>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</si>
  <si>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</si>
  <si>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</si>
  <si>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</si>
  <si>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</si>
  <si>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</si>
  <si>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</si>
  <si>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</si>
  <si>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</si>
  <si>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</si>
  <si>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</si>
  <si>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</si>
  <si>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</si>
  <si>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</si>
  <si>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</si>
  <si>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</si>
  <si>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</si>
  <si>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</si>
  <si>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</si>
  <si>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</si>
  <si>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</si>
  <si>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</si>
  <si>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</si>
  <si>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</si>
  <si>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</si>
  <si>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</si>
  <si>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</si>
  <si>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</si>
  <si>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</si>
  <si>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</si>
  <si>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</si>
  <si>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</si>
  <si>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</si>
  <si>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</si>
  <si>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</si>
  <si>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</si>
  <si>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</si>
  <si>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</si>
  <si>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</si>
  <si>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</si>
  <si>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</si>
  <si>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</si>
  <si>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</si>
  <si>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</si>
  <si>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</si>
  <si>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</si>
  <si>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</si>
  <si>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</si>
  <si>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</si>
  <si>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</si>
  <si>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</si>
  <si>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</si>
  <si>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</si>
  <si>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</si>
  <si>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</si>
  <si>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</si>
  <si>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</si>
  <si>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</si>
  <si>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</si>
  <si>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</si>
  <si>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</si>
  <si>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</si>
  <si>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</si>
  <si>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</si>
  <si>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</si>
  <si>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</si>
  <si>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</si>
  <si>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</si>
  <si>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</si>
  <si>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</si>
  <si>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</si>
  <si>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</si>
  <si>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</si>
  <si>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</si>
  <si>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</si>
  <si>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</si>
  <si>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</si>
  <si>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</si>
  <si>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</si>
  <si>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</si>
  <si>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</si>
  <si>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</si>
  <si>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</si>
  <si>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</si>
  <si>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</si>
  <si>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</si>
  <si>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</si>
  <si>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</si>
  <si>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</si>
  <si>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</si>
  <si>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</si>
  <si>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</si>
  <si>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</si>
  <si>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</si>
  <si>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</si>
  <si>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</si>
  <si>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</si>
  <si>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</si>
  <si>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</si>
  <si>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</si>
  <si>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</si>
  <si>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</si>
  <si>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</si>
  <si>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</si>
  <si>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</si>
  <si>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</si>
  <si>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</si>
  <si>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</si>
  <si>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</si>
  <si>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</si>
  <si>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</si>
  <si>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</si>
  <si>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</si>
  <si>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</si>
  <si>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</si>
  <si>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</si>
  <si>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</si>
  <si>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</si>
  <si>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</si>
  <si>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</si>
  <si>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</si>
  <si>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</si>
  <si>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</si>
  <si>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</si>
  <si>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</si>
  <si>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</si>
  <si>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</si>
  <si>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</si>
  <si>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</si>
  <si>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</si>
  <si>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</si>
  <si>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</si>
  <si>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</si>
  <si>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</si>
  <si>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</si>
  <si>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</si>
  <si>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</si>
  <si>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</si>
  <si>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</si>
  <si>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</si>
  <si>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</si>
  <si>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</si>
  <si>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</si>
  <si>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</si>
  <si>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</si>
  <si>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</si>
  <si>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</si>
  <si>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</si>
  <si>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</si>
  <si>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</si>
  <si>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</si>
  <si>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</si>
  <si>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</si>
  <si>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</si>
  <si>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</si>
  <si>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</si>
  <si>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</si>
  <si>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</si>
  <si>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</si>
  <si>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</si>
  <si>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</si>
  <si>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</si>
  <si>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</si>
  <si>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</si>
  <si>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</si>
  <si>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</si>
  <si>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</si>
  <si>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</si>
  <si>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</si>
  <si>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</si>
  <si>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</si>
  <si>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</si>
  <si>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</si>
  <si>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</si>
  <si>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</si>
  <si>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</si>
  <si>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</si>
  <si>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</si>
  <si>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</si>
  <si>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</si>
  <si>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</si>
  <si>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</si>
  <si>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</si>
  <si>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</si>
  <si>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</si>
  <si>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</si>
  <si>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</si>
  <si>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</si>
  <si>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</si>
  <si>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</si>
  <si>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</si>
  <si>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</si>
  <si>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</si>
  <si>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</si>
  <si>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</si>
  <si>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</si>
  <si>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</si>
  <si>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</si>
  <si>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</si>
  <si>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</si>
  <si>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</si>
  <si>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</si>
  <si>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</si>
  <si>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</si>
  <si>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</si>
  <si>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</si>
  <si>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</si>
  <si>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</si>
  <si>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</si>
  <si>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</si>
  <si>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</si>
  <si>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</si>
  <si>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</si>
  <si>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</si>
  <si>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</si>
  <si>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</si>
  <si>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</si>
  <si>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</si>
  <si>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</si>
  <si>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</si>
  <si>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</si>
  <si>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</si>
  <si>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</si>
  <si>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</si>
  <si>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</si>
  <si>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</si>
  <si>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</si>
  <si>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</si>
  <si>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</si>
  <si>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</si>
  <si>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</si>
  <si>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</si>
  <si>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</si>
  <si>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</si>
  <si>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</si>
  <si>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</si>
  <si>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</si>
  <si>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</si>
  <si>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</si>
  <si>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</si>
  <si>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</si>
  <si>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</si>
  <si>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</si>
  <si>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</si>
  <si>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</si>
  <si>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</si>
  <si>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</si>
  <si>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</si>
  <si>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</si>
  <si>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</si>
  <si>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</si>
  <si>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</si>
  <si>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</si>
  <si>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</si>
  <si>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</si>
  <si>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</si>
  <si>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</si>
  <si>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</si>
  <si>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</si>
  <si>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</si>
  <si>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</si>
  <si>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</si>
  <si>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</si>
  <si>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</si>
  <si>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</si>
  <si>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</si>
  <si>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</si>
  <si>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</si>
  <si>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</si>
  <si>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</si>
  <si>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</si>
  <si>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</si>
  <si>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</si>
  <si>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</si>
  <si>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</si>
  <si>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</si>
  <si>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</si>
  <si>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</si>
  <si>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</si>
  <si>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</si>
  <si>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</si>
  <si>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</si>
  <si>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</si>
  <si>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</si>
  <si>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</si>
  <si>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</si>
  <si>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</si>
  <si>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</si>
  <si>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</si>
  <si>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</si>
  <si>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</si>
  <si>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</si>
  <si>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</si>
  <si>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</si>
  <si>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</si>
  <si>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</si>
  <si>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</si>
  <si>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</si>
  <si>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</si>
  <si>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</si>
  <si>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</si>
  <si>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</si>
  <si>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</si>
  <si>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</si>
  <si>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</si>
  <si>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</si>
  <si>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</si>
  <si>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</si>
  <si>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</si>
  <si>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</si>
  <si>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</si>
  <si>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</si>
  <si>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</si>
  <si>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</si>
  <si>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</si>
  <si>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</si>
  <si>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</si>
  <si>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</si>
  <si>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</si>
  <si>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</si>
  <si>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</si>
  <si>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</si>
  <si>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</si>
  <si>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</si>
  <si>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</si>
  <si>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</si>
  <si>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</si>
  <si>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</si>
  <si>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</si>
  <si>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</si>
  <si>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</si>
  <si>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</si>
  <si>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</si>
  <si>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</si>
  <si>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</si>
  <si>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</si>
  <si>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</si>
  <si>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</si>
  <si>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</si>
  <si>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</si>
  <si>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</si>
  <si>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</si>
  <si>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</si>
  <si>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</si>
  <si>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</si>
  <si>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</si>
  <si>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</si>
  <si>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</si>
  <si>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</si>
  <si>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</si>
  <si>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</si>
  <si>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</si>
  <si>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</si>
  <si>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</si>
  <si>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</si>
  <si>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</si>
  <si>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</si>
  <si>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</si>
  <si>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</si>
  <si>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</si>
  <si>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</si>
  <si>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</si>
  <si>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</si>
  <si>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</si>
  <si>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</si>
  <si>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</si>
  <si>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</si>
  <si>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</si>
  <si>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</si>
  <si>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</si>
  <si>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</si>
  <si>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</si>
  <si>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</si>
  <si>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</si>
  <si>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</si>
  <si>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</si>
  <si>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</si>
  <si>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</si>
  <si>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</si>
  <si>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</si>
  <si>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</si>
  <si>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</si>
  <si>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</si>
  <si>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</si>
  <si>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</si>
  <si>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</si>
  <si>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</si>
  <si>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</si>
  <si>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</si>
  <si>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</si>
  <si>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</si>
  <si>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</si>
  <si>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</si>
  <si>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</si>
  <si>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</si>
  <si>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</si>
  <si>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</si>
  <si>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</si>
  <si>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</si>
  <si>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</si>
  <si>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</si>
  <si>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</si>
  <si>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</si>
  <si>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</si>
  <si>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</si>
  <si>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</si>
  <si>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</si>
  <si>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</si>
  <si>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</si>
  <si>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</si>
  <si>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</si>
  <si>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</si>
  <si>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</si>
  <si>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</si>
  <si>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</si>
  <si>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</si>
  <si>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</si>
  <si>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</si>
  <si>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</si>
  <si>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</si>
  <si>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</si>
  <si>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</si>
  <si>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</si>
  <si>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</si>
  <si>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</si>
  <si>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</si>
  <si>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</si>
  <si>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</si>
  <si>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</si>
  <si>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</si>
  <si>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</si>
  <si>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</si>
  <si>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</si>
  <si>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</si>
  <si>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</si>
  <si>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</si>
  <si>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</si>
  <si>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</si>
  <si>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</si>
  <si>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</si>
  <si>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</si>
  <si>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</si>
  <si>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</si>
  <si>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</si>
  <si>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</si>
  <si>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</si>
  <si>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</si>
  <si>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</si>
  <si>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</si>
  <si>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</si>
  <si>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</si>
  <si>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</si>
  <si>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</si>
  <si>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</si>
  <si>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</si>
  <si>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</si>
  <si>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</si>
  <si>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</si>
  <si>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</si>
  <si>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</si>
  <si>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</si>
  <si>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</si>
  <si>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</si>
  <si>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</si>
  <si>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</si>
  <si>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</si>
  <si>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</si>
  <si>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</si>
  <si>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</si>
  <si>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</si>
  <si>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</si>
  <si>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</si>
  <si>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</si>
  <si>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</si>
  <si>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</si>
  <si>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</si>
  <si>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</si>
  <si>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</si>
  <si>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</si>
  <si>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</si>
  <si>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</si>
  <si>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</si>
  <si>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</si>
  <si>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</si>
  <si>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</si>
  <si>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</si>
  <si>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</si>
  <si>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</si>
  <si>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</si>
  <si>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</si>
  <si>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</si>
  <si>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</si>
  <si>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</si>
  <si>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</si>
  <si>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</si>
  <si>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</si>
  <si>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</si>
  <si>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</si>
  <si>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</si>
  <si>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</si>
  <si>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</si>
  <si>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</si>
  <si>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</si>
  <si>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</si>
  <si>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</si>
  <si>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</si>
  <si>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</si>
  <si>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</si>
  <si>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</si>
  <si>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</si>
  <si>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</si>
  <si>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</si>
  <si>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</si>
  <si>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</si>
  <si>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</si>
  <si>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</si>
  <si>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</si>
  <si>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</si>
  <si>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</si>
  <si>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</si>
  <si>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</si>
  <si>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</si>
  <si>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</si>
  <si>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</si>
  <si>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</si>
  <si>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</si>
  <si>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</si>
  <si>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</si>
  <si>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</si>
  <si>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</si>
  <si>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</si>
  <si>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</si>
  <si>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</si>
  <si>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</si>
  <si>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</si>
  <si>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</si>
  <si>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</si>
  <si>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</si>
  <si>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</si>
  <si>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</si>
  <si>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</si>
  <si>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</si>
  <si>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</si>
  <si>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</si>
  <si>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</si>
  <si>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</si>
  <si>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</si>
  <si>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</si>
  <si>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</si>
  <si>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</si>
  <si>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</si>
  <si>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</si>
  <si>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</si>
  <si>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</si>
  <si>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</si>
  <si>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</si>
  <si>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</si>
  <si>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</si>
  <si>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</si>
  <si>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</si>
  <si>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</si>
  <si>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</si>
  <si>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</si>
  <si>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</si>
  <si>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</si>
  <si>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</si>
  <si>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</si>
  <si>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</si>
  <si>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</si>
  <si>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</si>
  <si>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</si>
  <si>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</si>
  <si>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</si>
  <si>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</si>
  <si>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</si>
  <si>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</si>
  <si>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</si>
  <si>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</si>
  <si>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</si>
  <si>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</si>
  <si>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</si>
  <si>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</si>
  <si>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</si>
  <si>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</si>
  <si>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</si>
  <si>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</si>
  <si>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</si>
  <si>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</si>
  <si>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</si>
  <si>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</si>
  <si>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</si>
  <si>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</si>
  <si>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</si>
  <si>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</si>
  <si>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</si>
  <si>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</si>
  <si>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</si>
  <si>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</si>
  <si>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</si>
  <si>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</si>
  <si>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</si>
  <si>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</si>
  <si>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</si>
  <si>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</si>
  <si>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</si>
  <si>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</si>
  <si>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</si>
  <si>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</si>
  <si>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</si>
  <si>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</si>
  <si>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</si>
  <si>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</si>
  <si>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</si>
  <si>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</si>
  <si>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</si>
  <si>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</si>
  <si>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</si>
  <si>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</si>
  <si>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</si>
  <si>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</si>
  <si>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</si>
  <si>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</si>
  <si>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</si>
  <si>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</si>
  <si>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</si>
  <si>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</si>
  <si>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</si>
  <si>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</si>
  <si>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</si>
  <si>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</si>
  <si>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</si>
  <si>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</si>
  <si>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</si>
  <si>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</si>
  <si>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</si>
  <si>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</si>
  <si>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</si>
  <si>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</si>
  <si>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</si>
  <si>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</si>
  <si>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</si>
  <si>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</si>
  <si>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</si>
  <si>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</si>
  <si>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</si>
  <si>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</si>
  <si>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</si>
  <si>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</si>
  <si>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</si>
  <si>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</si>
  <si>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</si>
  <si>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</si>
  <si>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</si>
  <si>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</si>
  <si>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</si>
  <si>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</si>
  <si>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</si>
  <si>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</si>
  <si>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</si>
  <si>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</si>
  <si>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</si>
  <si>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</si>
  <si>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</si>
  <si>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</si>
  <si>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</si>
  <si>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</si>
  <si>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</si>
  <si>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</si>
  <si>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</si>
  <si>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</si>
  <si>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</si>
  <si>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</si>
  <si>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</si>
  <si>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</si>
  <si>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</si>
  <si>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</si>
  <si>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</si>
  <si>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</si>
  <si>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</si>
  <si>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</si>
  <si>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</si>
  <si>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</si>
  <si>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</si>
  <si>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</si>
  <si>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</si>
  <si>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</si>
  <si>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</si>
  <si>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</si>
  <si>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</si>
  <si>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</si>
  <si>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</si>
  <si>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</si>
  <si>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</si>
  <si>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</si>
  <si>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</si>
  <si>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</si>
  <si>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</si>
  <si>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</si>
  <si>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</si>
  <si>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</si>
  <si>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</si>
  <si>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</si>
  <si>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</si>
  <si>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</si>
  <si>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</si>
  <si>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</si>
  <si>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</si>
  <si>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</si>
  <si>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</si>
  <si>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</si>
  <si>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</si>
  <si>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</si>
  <si>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</si>
  <si>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</si>
  <si>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</si>
  <si>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</si>
  <si>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</si>
  <si>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</si>
  <si>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</si>
  <si>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</si>
  <si>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</si>
  <si>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</si>
  <si>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</si>
  <si>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</si>
  <si>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</si>
  <si>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</si>
  <si>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</si>
  <si>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</si>
  <si>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</si>
  <si>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</si>
  <si>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</si>
  <si>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</si>
  <si>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</si>
  <si>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</si>
  <si>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</si>
  <si>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</si>
  <si>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</si>
  <si>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</si>
  <si>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</si>
  <si>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</si>
  <si>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</si>
  <si>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</si>
  <si>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</si>
  <si>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</si>
  <si>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</si>
  <si>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</si>
  <si>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</si>
  <si>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</si>
  <si>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</si>
  <si>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</si>
  <si>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</si>
  <si>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</si>
  <si>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</si>
  <si>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</si>
  <si>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</si>
  <si>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</si>
  <si>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</si>
  <si>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</si>
  <si>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</si>
  <si>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</si>
  <si>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</si>
  <si>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</si>
  <si>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</si>
  <si>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</si>
  <si>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</si>
  <si>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</si>
  <si>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</si>
  <si>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</si>
  <si>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</si>
  <si>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</si>
  <si>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</si>
  <si>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</si>
  <si>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</si>
  <si>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</si>
  <si>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</si>
  <si>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</si>
  <si>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</si>
  <si>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</si>
  <si>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</si>
  <si>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</si>
  <si>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</si>
  <si>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</si>
  <si>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</si>
  <si>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</si>
  <si>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</si>
  <si>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</si>
  <si>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</si>
  <si>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</si>
  <si>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</si>
  <si>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</si>
  <si>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</si>
  <si>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</si>
  <si>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</si>
  <si>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</si>
  <si>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</si>
  <si>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</si>
  <si>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</si>
  <si>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</si>
  <si>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</si>
  <si>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</si>
  <si>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</si>
  <si>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</si>
  <si>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</si>
  <si>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</si>
  <si>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</si>
  <si>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</si>
  <si>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</si>
  <si>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</si>
  <si>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</si>
  <si>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</si>
  <si>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</si>
  <si>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</si>
  <si>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</si>
  <si>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</si>
  <si>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</si>
  <si>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</si>
  <si>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</si>
  <si>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</si>
  <si>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</si>
  <si>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</si>
  <si>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</si>
  <si>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</si>
  <si>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</si>
  <si>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</si>
  <si>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</si>
  <si>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</si>
  <si>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</si>
  <si>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</si>
  <si>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</si>
  <si>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</si>
  <si>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</si>
  <si>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</si>
  <si>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</si>
  <si>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</si>
  <si>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</si>
  <si>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</si>
  <si>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</si>
  <si>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</si>
  <si>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</si>
  <si>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</si>
  <si>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</si>
  <si>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</si>
  <si>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</si>
  <si>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</si>
  <si>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</si>
  <si>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</si>
  <si>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</si>
  <si>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</si>
  <si>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</si>
  <si>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</si>
  <si>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</si>
  <si>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</si>
  <si>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</si>
  <si>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</si>
  <si>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</si>
  <si>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</si>
  <si>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</si>
  <si>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</si>
  <si>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</si>
  <si>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</si>
  <si>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</si>
  <si>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</si>
  <si>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</si>
  <si>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</si>
  <si>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</si>
  <si>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</si>
  <si>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</si>
  <si>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</si>
  <si>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</si>
  <si>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</si>
  <si>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</si>
  <si>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</si>
  <si>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</si>
  <si>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</si>
  <si>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</si>
  <si>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</si>
  <si>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</si>
  <si>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</si>
  <si>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</si>
  <si>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</si>
  <si>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</si>
  <si>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</si>
  <si>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</si>
  <si>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</si>
  <si>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</si>
  <si>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</si>
  <si>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</si>
  <si>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</si>
  <si>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</si>
  <si>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</si>
  <si>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</si>
  <si>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</si>
  <si>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</si>
  <si>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</si>
  <si>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</si>
  <si>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</si>
  <si>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</si>
  <si>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</si>
  <si>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</si>
  <si>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</si>
  <si>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</si>
  <si>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</si>
  <si>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</si>
  <si>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</si>
  <si>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</si>
  <si>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</si>
  <si>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</si>
  <si>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</si>
  <si>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</si>
  <si>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</si>
  <si>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</si>
  <si>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</si>
  <si>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</si>
  <si>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</si>
  <si>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</si>
  <si>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</si>
  <si>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</si>
  <si>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</si>
  <si>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</si>
  <si>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</si>
  <si>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</si>
  <si>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</si>
  <si>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</si>
  <si>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</si>
  <si>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</si>
  <si>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</si>
  <si>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</si>
  <si>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</si>
  <si>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</si>
  <si>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</si>
  <si>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</si>
  <si>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</si>
  <si>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</si>
  <si>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</si>
  <si>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</si>
  <si>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</si>
  <si>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</si>
  <si>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</si>
  <si>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</si>
  <si>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</si>
  <si>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</si>
  <si>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</si>
  <si>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</si>
  <si>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</si>
  <si>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</si>
  <si>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</si>
  <si>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</si>
  <si>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</si>
  <si>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</si>
  <si>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</si>
  <si>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</si>
  <si>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</si>
  <si>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</si>
  <si>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</si>
  <si>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</si>
  <si>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</si>
  <si>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</si>
  <si>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</si>
  <si>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</si>
  <si>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</si>
  <si>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</si>
  <si>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</si>
  <si>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</si>
  <si>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</si>
  <si>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</si>
  <si>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</si>
  <si>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</si>
  <si>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</si>
  <si>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</si>
  <si>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</si>
  <si>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</si>
  <si>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</si>
  <si>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</si>
  <si>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</si>
  <si>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</si>
  <si>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</si>
  <si>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</si>
  <si>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</si>
  <si>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</si>
  <si>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</si>
  <si>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</si>
  <si>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</si>
  <si>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</si>
  <si>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</si>
  <si>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</si>
  <si>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</si>
  <si>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</si>
  <si>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</si>
  <si>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</si>
  <si>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</si>
  <si>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</si>
  <si>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</si>
  <si>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</si>
  <si>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</si>
  <si>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</si>
  <si>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</si>
  <si>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</si>
  <si>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</si>
  <si>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</si>
  <si>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</si>
  <si>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</si>
  <si>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</si>
  <si>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</si>
  <si>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</si>
  <si>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</si>
  <si>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</si>
  <si>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</si>
  <si>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</si>
  <si>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</si>
  <si>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</si>
  <si>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</si>
  <si>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</si>
  <si>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</si>
  <si>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</si>
  <si>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</si>
  <si>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</si>
  <si>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</si>
  <si>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</si>
  <si>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</si>
  <si>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</si>
  <si>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</si>
  <si>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</si>
  <si>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</si>
  <si>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</si>
  <si>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</si>
  <si>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</si>
  <si>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</si>
  <si>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</si>
  <si>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</si>
  <si>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</si>
  <si>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</si>
  <si>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</si>
  <si>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</si>
  <si>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</si>
  <si>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</si>
  <si>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</si>
  <si>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</si>
  <si>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</si>
  <si>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</si>
  <si>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</si>
  <si>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</si>
  <si>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</si>
  <si>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</si>
  <si>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</si>
  <si>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</si>
  <si>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</si>
  <si>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</si>
  <si>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</si>
  <si>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</si>
  <si>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</si>
  <si>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</si>
  <si>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</si>
  <si>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</si>
  <si>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</si>
  <si>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</si>
  <si>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</si>
  <si>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</si>
  <si>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</si>
  <si>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</si>
  <si>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</si>
  <si>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</si>
  <si>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</si>
  <si>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</si>
  <si>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</si>
  <si>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</si>
  <si>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</si>
  <si>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</si>
  <si>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</si>
  <si>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</si>
  <si>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</si>
  <si>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</si>
  <si>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</si>
  <si>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</si>
  <si>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</si>
  <si>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</si>
  <si>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</si>
  <si>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</si>
  <si>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</si>
  <si>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</si>
  <si>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</si>
  <si>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</si>
  <si>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</si>
  <si>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</si>
  <si>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</si>
  <si>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</si>
  <si>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</si>
  <si>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</si>
  <si>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</si>
  <si>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</si>
  <si>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</si>
  <si>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</si>
  <si>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</si>
  <si>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</si>
  <si>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</si>
  <si>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</si>
  <si>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</si>
  <si>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</si>
  <si>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</si>
  <si>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</si>
  <si>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</si>
  <si>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</si>
  <si>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</si>
  <si>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</si>
  <si>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</si>
  <si>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</si>
  <si>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</si>
  <si>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</si>
  <si>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</si>
  <si>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</si>
  <si>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</si>
  <si>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</si>
  <si>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</si>
  <si>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</si>
  <si>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</si>
  <si>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</si>
  <si>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</si>
  <si>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</si>
  <si>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</si>
  <si>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</si>
  <si>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</si>
  <si>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</si>
  <si>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</si>
  <si>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</si>
  <si>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</si>
  <si>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</si>
  <si>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</si>
  <si>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</si>
  <si>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</si>
  <si>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</si>
  <si>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</si>
  <si>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</si>
  <si>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</si>
  <si>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</si>
  <si>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</si>
  <si>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</si>
  <si>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</si>
  <si>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</si>
  <si>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</si>
  <si>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</si>
  <si>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</si>
  <si>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</si>
  <si>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</si>
  <si>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</si>
  <si>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</si>
  <si>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</si>
  <si>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</si>
  <si>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</si>
  <si>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</si>
  <si>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</si>
  <si>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</si>
  <si>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</si>
  <si>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</si>
  <si>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</si>
  <si>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</si>
  <si>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</si>
  <si>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</si>
  <si>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</si>
  <si>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</si>
  <si>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</si>
  <si>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</si>
  <si>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</si>
  <si>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</si>
  <si>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</si>
  <si>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</si>
  <si>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</si>
  <si>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</si>
  <si>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</si>
  <si>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</si>
  <si>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</si>
  <si>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</si>
  <si>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</si>
  <si>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</si>
  <si>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</si>
  <si>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</si>
  <si>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</si>
  <si>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</si>
  <si>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</si>
  <si>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</si>
  <si>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</si>
  <si>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</si>
  <si>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</si>
  <si>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</si>
  <si>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</si>
  <si>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</si>
  <si>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</si>
  <si>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</si>
  <si>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</si>
  <si>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</si>
  <si>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</si>
  <si>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</si>
  <si>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</si>
  <si>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</si>
  <si>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</si>
  <si>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</si>
  <si>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</si>
  <si>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</si>
  <si>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</si>
  <si>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</si>
  <si>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</si>
  <si>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</si>
  <si>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</si>
  <si>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</si>
  <si>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</si>
  <si>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</si>
  <si>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</si>
  <si>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</si>
  <si>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</si>
  <si>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</si>
  <si>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</si>
  <si>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</si>
  <si>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</si>
  <si>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</si>
  <si>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</si>
  <si>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</si>
  <si>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</si>
  <si>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</si>
  <si>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</si>
  <si>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</si>
  <si>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</si>
  <si>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</si>
  <si>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</si>
  <si>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</si>
  <si>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</si>
  <si>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</si>
  <si>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</si>
  <si>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</si>
  <si>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</si>
  <si>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</si>
  <si>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</si>
  <si>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</si>
  <si>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</si>
  <si>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</si>
  <si>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</si>
  <si>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</si>
  <si>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</si>
  <si>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</si>
  <si>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</si>
  <si>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</si>
  <si>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</si>
  <si>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</si>
  <si>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</si>
  <si>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</si>
  <si>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</si>
  <si>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</si>
  <si>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</si>
  <si>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</si>
  <si>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</si>
  <si>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</si>
  <si>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</si>
  <si>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</si>
  <si>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</si>
  <si>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</si>
  <si>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</si>
  <si>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</si>
  <si>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</si>
  <si>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</si>
  <si>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</si>
  <si>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</si>
  <si>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</si>
  <si>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</si>
  <si>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</si>
  <si>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</si>
  <si>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</si>
  <si>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</si>
  <si>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</si>
  <si>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</si>
  <si>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</si>
  <si>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</si>
  <si>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</si>
  <si>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</si>
  <si>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</si>
  <si>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</si>
  <si>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</si>
  <si>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</si>
  <si>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</si>
  <si>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</si>
  <si>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</si>
  <si>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</si>
  <si>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</si>
  <si>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</si>
  <si>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</si>
  <si>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</si>
  <si>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</si>
  <si>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</si>
  <si>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</si>
  <si>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</si>
  <si>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</si>
  <si>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</si>
  <si>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</si>
  <si>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</si>
  <si>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</si>
  <si>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</si>
  <si>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</si>
  <si>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</si>
  <si>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</si>
  <si>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</si>
  <si>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</si>
  <si>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</si>
  <si>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</si>
  <si>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</si>
  <si>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</si>
  <si>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</si>
  <si>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</si>
  <si>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</si>
  <si>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</si>
  <si>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</si>
  <si>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</si>
  <si>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</si>
  <si>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</si>
  <si>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</si>
  <si>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</si>
  <si>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</si>
  <si>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</si>
  <si>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</si>
  <si>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</si>
  <si>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</si>
  <si>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</si>
  <si>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</si>
  <si>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</si>
  <si>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</si>
  <si>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</si>
  <si>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</si>
  <si>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</si>
  <si>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</si>
  <si>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</si>
  <si>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</si>
  <si>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</si>
  <si>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</si>
  <si>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</si>
  <si>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</si>
  <si>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</si>
  <si>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</si>
  <si>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</si>
  <si>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</si>
  <si>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</si>
  <si>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</si>
  <si>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</si>
  <si>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</si>
  <si>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</si>
  <si>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</si>
  <si>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</si>
  <si>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</si>
  <si>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</si>
  <si>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</si>
  <si>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</si>
  <si>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</si>
  <si>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</si>
  <si>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</si>
  <si>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</si>
  <si>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</si>
  <si>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</si>
  <si>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</si>
  <si>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</si>
  <si>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</si>
  <si>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</si>
  <si>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</si>
  <si>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</si>
  <si>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</si>
  <si>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</si>
  <si>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</si>
  <si>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</si>
  <si>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</si>
  <si>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</si>
  <si>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</si>
  <si>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</si>
  <si>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</si>
  <si>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</si>
  <si>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</si>
  <si>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</si>
  <si>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</si>
  <si>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</si>
  <si>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</si>
  <si>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</si>
  <si>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</si>
  <si>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</si>
  <si>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</si>
  <si>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</si>
  <si>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</si>
  <si>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</si>
  <si>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</si>
  <si>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</si>
  <si>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</si>
  <si>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</si>
  <si>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</si>
  <si>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</si>
  <si>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</si>
  <si>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</si>
  <si>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</si>
  <si>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</si>
  <si>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</si>
  <si>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</si>
  <si>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</si>
  <si>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</si>
  <si>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</si>
  <si>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</si>
  <si>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</si>
  <si>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</si>
  <si>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</si>
  <si>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</si>
  <si>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</si>
  <si>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</si>
  <si>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</si>
  <si>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</si>
  <si>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</si>
  <si>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</si>
  <si>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</si>
  <si>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</si>
  <si>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</si>
  <si>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</si>
  <si>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</si>
  <si>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</si>
  <si>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</si>
  <si>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</si>
  <si>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</si>
  <si>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</si>
  <si>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</si>
  <si>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</si>
  <si>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</si>
  <si>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</si>
  <si>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</si>
  <si>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</si>
  <si>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</si>
  <si>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</si>
  <si>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</si>
  <si>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</si>
  <si>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</si>
  <si>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</si>
  <si>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</si>
  <si>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</si>
  <si>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</si>
  <si>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</si>
  <si>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</si>
  <si>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</si>
  <si>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</si>
  <si>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</si>
  <si>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</si>
  <si>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</si>
  <si>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</si>
  <si>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</si>
  <si>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</si>
  <si>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</si>
  <si>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</si>
  <si>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</si>
  <si>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</si>
  <si>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</si>
  <si>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</si>
  <si>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</si>
  <si>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</si>
  <si>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</si>
  <si>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</si>
  <si>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</si>
  <si>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</si>
  <si>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</si>
  <si>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</si>
  <si>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</si>
  <si>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</si>
  <si>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</si>
  <si>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</si>
  <si>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</si>
  <si>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</si>
  <si>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</si>
  <si>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</si>
  <si>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</si>
  <si>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</si>
  <si>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</si>
  <si>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</si>
  <si>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</si>
  <si>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</si>
  <si>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</si>
  <si>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</si>
  <si>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</si>
  <si>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</si>
  <si>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</si>
  <si>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</si>
  <si>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</si>
  <si>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</si>
  <si>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</si>
  <si>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</si>
  <si>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</si>
  <si>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</si>
  <si>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</si>
  <si>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</si>
  <si>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</si>
  <si>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</si>
  <si>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</si>
  <si>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</si>
  <si>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</si>
  <si>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</si>
  <si>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</si>
  <si>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</si>
  <si>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</si>
  <si>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</si>
  <si>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</si>
  <si>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</si>
  <si>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</si>
  <si>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</si>
  <si>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</si>
  <si>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</si>
  <si>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</si>
  <si>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</si>
  <si>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</si>
  <si>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</si>
  <si>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</si>
  <si>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</si>
  <si>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</si>
  <si>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</si>
  <si>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</si>
  <si>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</si>
  <si>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</si>
  <si>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</si>
  <si>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</si>
  <si>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</si>
  <si>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</si>
  <si>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</si>
  <si>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</si>
  <si>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</si>
  <si>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</si>
  <si>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</si>
  <si>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</si>
  <si>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</si>
  <si>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</si>
  <si>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</si>
  <si>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</si>
  <si>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</si>
  <si>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</si>
  <si>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</si>
  <si>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</si>
  <si>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</si>
  <si>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</si>
  <si>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</si>
  <si>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</si>
  <si>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</si>
  <si>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</si>
  <si>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</si>
  <si>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</si>
  <si>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</si>
  <si>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</si>
  <si>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</si>
  <si>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</si>
  <si>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</si>
  <si>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</si>
  <si>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</si>
  <si>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</si>
  <si>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</si>
  <si>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</si>
  <si>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</si>
  <si>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</si>
  <si>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</si>
  <si>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</si>
  <si>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</si>
  <si>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</si>
  <si>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</si>
  <si>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</si>
  <si>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</si>
  <si>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</si>
  <si>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</si>
  <si>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</si>
  <si>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</si>
  <si>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</si>
  <si>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</si>
  <si>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</si>
  <si>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</si>
  <si>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</si>
  <si>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</si>
  <si>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</si>
  <si>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</si>
  <si>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</si>
  <si>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</si>
  <si>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</si>
  <si>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</si>
  <si>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</si>
  <si>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</si>
  <si>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</si>
  <si>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</si>
  <si>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</si>
  <si>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</si>
  <si>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</si>
  <si>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</si>
  <si>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</si>
  <si>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</si>
  <si>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</si>
  <si>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</si>
  <si>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</si>
  <si>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</si>
  <si>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</si>
  <si>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</si>
  <si>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</si>
  <si>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</si>
  <si>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</si>
  <si>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</si>
  <si>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</si>
  <si>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</si>
  <si>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</si>
  <si>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</si>
  <si>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</si>
  <si>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</si>
  <si>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</si>
  <si>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</si>
  <si>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</si>
  <si>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</si>
  <si>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</si>
  <si>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</si>
  <si>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</si>
  <si>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</si>
  <si>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</si>
  <si>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</si>
  <si>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</si>
  <si>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</si>
  <si>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</si>
  <si>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</si>
  <si>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</si>
  <si>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</si>
  <si>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</si>
  <si>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</si>
  <si>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</si>
  <si>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</si>
  <si>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</si>
  <si>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</si>
  <si>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</si>
  <si>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</si>
  <si>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</si>
  <si>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</si>
  <si>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</si>
  <si>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</si>
  <si>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</si>
  <si>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</si>
  <si>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</si>
  <si>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</si>
  <si>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</si>
  <si>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</si>
  <si>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</si>
  <si>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</si>
  <si>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</si>
  <si>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</si>
  <si>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</si>
  <si>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</si>
  <si>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</si>
  <si>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</si>
  <si>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</si>
  <si>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</si>
  <si>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</si>
  <si>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</si>
  <si>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</si>
  <si>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</si>
  <si>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</si>
  <si>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</si>
  <si>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</si>
  <si>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</si>
  <si>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</si>
  <si>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</si>
  <si>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</si>
  <si>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</si>
  <si>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</si>
  <si>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</si>
  <si>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</si>
  <si>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</si>
  <si>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</si>
  <si>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</si>
  <si>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</si>
  <si>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</si>
  <si>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</si>
  <si>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</si>
  <si>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</si>
  <si>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</si>
  <si>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</si>
  <si>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</si>
  <si>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</si>
  <si>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</si>
  <si>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</si>
  <si>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</si>
  <si>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</si>
  <si>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</si>
  <si>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</si>
  <si>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</si>
  <si>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</si>
  <si>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</si>
  <si>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</si>
  <si>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</si>
  <si>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</si>
  <si>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</si>
  <si>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</si>
  <si>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</si>
  <si>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</si>
  <si>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</si>
  <si>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</si>
  <si>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</si>
  <si>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</si>
  <si>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</si>
  <si>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</si>
  <si>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</si>
  <si>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</si>
  <si>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</si>
  <si>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</si>
  <si>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</si>
  <si>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</si>
  <si>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</si>
  <si>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</si>
  <si>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</si>
  <si>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</si>
  <si>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</si>
  <si>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</si>
  <si>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</si>
  <si>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</si>
  <si>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</si>
  <si>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</si>
  <si>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</si>
  <si>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</si>
  <si>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</si>
  <si>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</si>
  <si>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</si>
  <si>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</si>
  <si>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</si>
  <si>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</si>
  <si>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</si>
  <si>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</si>
  <si>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</si>
  <si>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</si>
  <si>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</si>
  <si>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</si>
  <si>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</si>
  <si>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</si>
  <si>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</si>
  <si>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</si>
  <si>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</si>
  <si>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</si>
  <si>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</si>
  <si>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</si>
  <si>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</si>
  <si>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</si>
  <si>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</si>
  <si>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</si>
  <si>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</si>
  <si>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</si>
  <si>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</si>
  <si>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</si>
  <si>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</si>
  <si>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</si>
  <si>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</si>
  <si>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</si>
  <si>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</si>
  <si>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</si>
  <si>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</si>
  <si>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</si>
  <si>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</si>
  <si>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</si>
  <si>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</si>
  <si>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</si>
  <si>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</si>
  <si>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</si>
  <si>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</si>
  <si>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</si>
  <si>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</si>
  <si>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</si>
  <si>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</si>
  <si>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</si>
  <si>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</si>
  <si>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</si>
  <si>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</si>
  <si>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</si>
  <si>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</si>
  <si>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</si>
  <si>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</si>
  <si>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</si>
  <si>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</si>
  <si>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</si>
  <si>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</si>
  <si>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</si>
  <si>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</si>
  <si>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</si>
  <si>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</si>
  <si>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</si>
  <si>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</si>
  <si>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</si>
  <si>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</si>
  <si>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</si>
  <si>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</si>
  <si>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</si>
  <si>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</si>
  <si>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</si>
  <si>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</si>
  <si>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</si>
  <si>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</si>
  <si>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</si>
  <si>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</si>
  <si>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</si>
  <si>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</si>
  <si>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</si>
  <si>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</si>
  <si>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</si>
  <si>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</si>
  <si>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</si>
  <si>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</si>
  <si>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</si>
  <si>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</si>
  <si>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</si>
  <si>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</si>
  <si>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</si>
  <si>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</si>
  <si>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</si>
  <si>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</si>
  <si>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</si>
  <si>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</si>
  <si>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</si>
  <si>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</si>
  <si>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</si>
  <si>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</si>
  <si>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</si>
  <si>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</si>
  <si>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</si>
  <si>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</si>
  <si>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</si>
  <si>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</si>
  <si>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</si>
  <si>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</si>
  <si>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</si>
  <si>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</si>
  <si>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</si>
  <si>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</si>
  <si>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</si>
  <si>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</si>
  <si>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</si>
  <si>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</si>
  <si>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</si>
  <si>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</si>
  <si>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</si>
  <si>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</si>
  <si>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</si>
  <si>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</si>
  <si>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</si>
  <si>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</si>
  <si>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</si>
  <si>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</si>
  <si>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</si>
  <si>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</si>
  <si>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</si>
  <si>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</si>
  <si>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</si>
  <si>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</si>
  <si>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</si>
  <si>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</si>
  <si>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</si>
  <si>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</si>
  <si>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</si>
  <si>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</si>
  <si>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</si>
  <si>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</si>
  <si>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</si>
  <si>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</si>
  <si>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</si>
  <si>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</si>
  <si>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</si>
  <si>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</si>
  <si>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</si>
  <si>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</si>
  <si>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</si>
  <si>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</si>
  <si>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</si>
  <si>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</si>
  <si>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</si>
  <si>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</si>
  <si>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</si>
  <si>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</si>
  <si>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</si>
  <si>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</si>
  <si>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</si>
  <si>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</si>
  <si>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</si>
  <si>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</si>
  <si>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</si>
  <si>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</si>
  <si>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</si>
  <si>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</si>
  <si>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</si>
  <si>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</si>
  <si>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</si>
  <si>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</si>
  <si>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</si>
  <si>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</si>
  <si>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</si>
  <si>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</si>
  <si>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</si>
  <si>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</si>
  <si>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</si>
  <si>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</si>
  <si>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</si>
  <si>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</si>
  <si>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</si>
  <si>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</si>
  <si>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</si>
  <si>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</si>
  <si>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</si>
  <si>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</si>
  <si>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</si>
  <si>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</si>
  <si>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</si>
  <si>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</si>
  <si>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</si>
  <si>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</si>
  <si>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</si>
  <si>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</si>
  <si>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</si>
  <si>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</si>
  <si>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</si>
  <si>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</si>
  <si>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</si>
  <si>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</si>
  <si>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</si>
  <si>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</si>
  <si>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</si>
  <si>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</si>
  <si>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</si>
  <si>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</si>
  <si>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</si>
  <si>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</si>
  <si>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</si>
  <si>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</si>
  <si>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</si>
  <si>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</si>
  <si>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</si>
  <si>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</si>
  <si>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</si>
  <si>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</si>
  <si>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</si>
  <si>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</si>
  <si>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</si>
  <si>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</si>
  <si>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</si>
  <si>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</si>
  <si>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</si>
  <si>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</si>
  <si>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</si>
  <si>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</si>
  <si>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</si>
  <si>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</si>
  <si>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</si>
  <si>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</si>
  <si>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</si>
  <si>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</si>
  <si>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</si>
  <si>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</si>
  <si>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</si>
  <si>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</si>
  <si>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</si>
  <si>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</si>
  <si>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</si>
  <si>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</si>
  <si>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</si>
  <si>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</si>
  <si>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</si>
  <si>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</si>
  <si>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</si>
  <si>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</si>
  <si>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</si>
  <si>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</si>
  <si>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</si>
  <si>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</si>
  <si>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</si>
  <si>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</si>
  <si>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</si>
  <si>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</si>
  <si>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</si>
  <si>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</si>
  <si>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</si>
  <si>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</si>
  <si>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</si>
  <si>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</si>
  <si>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</si>
  <si>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</si>
  <si>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</si>
  <si>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</si>
  <si>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</si>
  <si>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</si>
  <si>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</si>
  <si>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</si>
  <si>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</si>
  <si>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</si>
  <si>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</si>
  <si>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</si>
  <si>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</si>
  <si>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</si>
  <si>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</si>
  <si>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</si>
  <si>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</si>
  <si>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</si>
  <si>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</si>
  <si>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</si>
  <si>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</si>
  <si>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</si>
  <si>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</si>
  <si>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</si>
  <si>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</si>
  <si>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</si>
  <si>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</si>
  <si>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</si>
  <si>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</si>
  <si>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</si>
  <si>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</si>
  <si>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</si>
  <si>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</si>
  <si>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</si>
  <si>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</si>
  <si>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</si>
  <si>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</si>
  <si>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</si>
  <si>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</si>
  <si>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</si>
  <si>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</si>
  <si>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</si>
  <si>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</si>
  <si>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</si>
  <si>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</si>
  <si>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</si>
  <si>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</si>
  <si>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</si>
  <si>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</si>
  <si>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</si>
  <si>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</si>
  <si>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</si>
  <si>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</si>
  <si>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</si>
  <si>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</si>
  <si>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</si>
  <si>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</si>
  <si>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</si>
  <si>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</si>
  <si>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</si>
  <si>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</si>
  <si>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</si>
  <si>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</si>
  <si>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</si>
  <si>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</si>
  <si>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</si>
  <si>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</si>
  <si>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</si>
  <si>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</si>
  <si>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</si>
  <si>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</si>
  <si>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</si>
  <si>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</si>
  <si>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</si>
  <si>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</si>
  <si>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</si>
  <si>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</si>
  <si>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</si>
  <si>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</si>
  <si>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</si>
  <si>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</si>
  <si>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</si>
  <si>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</si>
  <si>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</si>
  <si>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</si>
  <si>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</si>
  <si>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</si>
  <si>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</si>
  <si>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</si>
  <si>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</si>
  <si>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</si>
  <si>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</si>
  <si>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</si>
  <si>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</si>
  <si>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</si>
  <si>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</si>
  <si>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</si>
  <si>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</si>
  <si>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</si>
  <si>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</si>
  <si>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</si>
  <si>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</si>
  <si>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</si>
  <si>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</si>
  <si>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</si>
  <si>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</si>
  <si>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</si>
  <si>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</si>
  <si>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</si>
  <si>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</si>
  <si>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</si>
  <si>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</si>
  <si>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</si>
  <si>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</si>
  <si>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</si>
  <si>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</si>
  <si>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</si>
  <si>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</si>
  <si>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</si>
  <si>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</si>
  <si>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</si>
  <si>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</si>
  <si>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</si>
  <si>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</si>
  <si>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</si>
  <si>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</si>
  <si>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</si>
  <si>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</si>
  <si>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</si>
  <si>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</si>
  <si>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</si>
  <si>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</si>
  <si>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</si>
  <si>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</si>
  <si>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</si>
  <si>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</si>
  <si>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</si>
  <si>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</si>
  <si>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</si>
  <si>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</si>
  <si>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</si>
  <si>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</si>
  <si>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</si>
  <si>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</si>
  <si>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</si>
  <si>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</si>
  <si>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</si>
  <si>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</si>
  <si>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</si>
  <si>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</si>
  <si>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</si>
  <si>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</si>
  <si>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</si>
  <si>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</si>
  <si>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</si>
  <si>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</si>
  <si>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</si>
  <si>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</si>
  <si>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</si>
  <si>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</si>
  <si>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</si>
  <si>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</si>
  <si>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</si>
  <si>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</si>
  <si>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</si>
  <si>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</si>
  <si>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</si>
  <si>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</si>
  <si>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</si>
  <si>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</si>
  <si>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</si>
  <si>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</si>
  <si>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</si>
  <si>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</si>
  <si>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</si>
  <si>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</si>
  <si>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</si>
  <si>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</si>
  <si>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</si>
  <si>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</si>
  <si>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</si>
  <si>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</si>
  <si>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</si>
  <si>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</si>
  <si>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</si>
  <si>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</si>
  <si>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</si>
  <si>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</si>
  <si>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</si>
  <si>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</si>
  <si>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</si>
  <si>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</si>
  <si>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</si>
  <si>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</si>
  <si>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</si>
  <si>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</si>
  <si>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</si>
  <si>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</si>
  <si>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</si>
  <si>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</si>
  <si>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</si>
  <si>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</si>
  <si>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</si>
  <si>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</si>
  <si>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</si>
  <si>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</si>
  <si>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</si>
  <si>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</si>
  <si>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</si>
  <si>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</si>
  <si>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</si>
  <si>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</si>
  <si>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</si>
  <si>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</si>
  <si>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</si>
  <si>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</si>
  <si>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</si>
  <si>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</si>
  <si>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</si>
  <si>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</si>
  <si>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</si>
  <si>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</si>
  <si>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</si>
  <si>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</si>
  <si>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</si>
  <si>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</si>
  <si>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</si>
  <si>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</si>
  <si>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</si>
  <si>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</si>
  <si>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</si>
  <si>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</si>
  <si>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</si>
  <si>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</si>
  <si>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</si>
  <si>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</si>
  <si>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</si>
  <si>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</si>
  <si>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</si>
  <si>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</si>
  <si>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</si>
  <si>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</si>
  <si>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</si>
  <si>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</si>
  <si>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</si>
  <si>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</si>
  <si>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</si>
  <si>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</si>
  <si>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</si>
  <si>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</si>
  <si>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</si>
  <si>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</si>
  <si>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</si>
  <si>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</si>
  <si>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</si>
  <si>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</si>
  <si>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</si>
  <si>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</si>
  <si>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</si>
  <si>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</si>
  <si>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</si>
  <si>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</si>
  <si>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</si>
  <si>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</si>
  <si>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</si>
  <si>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</si>
  <si>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</si>
  <si>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</si>
  <si>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</si>
  <si>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</si>
  <si>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</si>
  <si>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</si>
  <si>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</si>
  <si>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</si>
  <si>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</si>
  <si>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</si>
  <si>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</si>
  <si>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</si>
  <si>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</si>
  <si>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</si>
  <si>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</si>
  <si>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</si>
  <si>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</si>
  <si>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</si>
  <si>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</si>
  <si>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</si>
  <si>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</si>
  <si>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</si>
  <si>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</si>
  <si>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</si>
  <si>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</si>
  <si>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</si>
  <si>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</si>
  <si>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</si>
  <si>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</si>
  <si>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</si>
  <si>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</si>
  <si>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</si>
  <si>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</si>
  <si>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</si>
  <si>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</si>
  <si>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</si>
  <si>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</si>
  <si>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</si>
  <si>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</si>
  <si>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</si>
  <si>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</si>
  <si>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</si>
  <si>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</si>
  <si>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</si>
  <si>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</si>
  <si>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</si>
  <si>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</si>
  <si>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</si>
  <si>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</si>
  <si>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</si>
  <si>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</si>
  <si>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</si>
  <si>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</si>
  <si>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</si>
  <si>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</si>
  <si>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</si>
  <si>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</si>
  <si>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</si>
  <si>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</si>
  <si>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</si>
  <si>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</si>
  <si>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</si>
  <si>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</si>
  <si>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</si>
  <si>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</si>
  <si>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</si>
  <si>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</si>
  <si>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</si>
  <si>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</si>
  <si>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</si>
  <si>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</si>
  <si>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</si>
  <si>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</si>
  <si>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</si>
  <si>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</si>
  <si>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</si>
  <si>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</si>
  <si>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</si>
  <si>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</si>
  <si>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</si>
  <si>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</si>
  <si>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</si>
  <si>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</si>
  <si>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</si>
  <si>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</si>
  <si>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</si>
  <si>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</si>
  <si>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</si>
  <si>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</si>
  <si>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</si>
  <si>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</si>
  <si>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</si>
  <si>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</si>
  <si>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</si>
  <si>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</si>
  <si>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</si>
  <si>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</si>
  <si>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</si>
  <si>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</si>
  <si>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</si>
  <si>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</si>
  <si>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</si>
  <si>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</si>
  <si>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</si>
  <si>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</si>
  <si>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</si>
  <si>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</si>
  <si>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</si>
  <si>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</si>
  <si>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</si>
  <si>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</si>
  <si>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</si>
  <si>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</si>
  <si>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</si>
  <si>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</si>
  <si>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</si>
  <si>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</si>
  <si>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</si>
  <si>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</si>
  <si>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</si>
  <si>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</si>
  <si>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</si>
  <si>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</si>
  <si>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</si>
  <si>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</si>
  <si>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</si>
  <si>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</si>
  <si>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</si>
  <si>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</si>
  <si>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</si>
  <si>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</si>
  <si>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</si>
  <si>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</si>
  <si>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</si>
  <si>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</si>
  <si>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</si>
  <si>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</si>
  <si>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</si>
  <si>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</si>
  <si>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</si>
  <si>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</si>
  <si>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</si>
  <si>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</si>
  <si>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</si>
  <si>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</si>
  <si>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</si>
  <si>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</si>
  <si>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</si>
  <si>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</si>
  <si>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</si>
  <si>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</si>
  <si>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</si>
  <si>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</si>
  <si>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</si>
  <si>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</si>
  <si>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</si>
  <si>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</si>
  <si>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</si>
  <si>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</si>
  <si>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</si>
  <si>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</si>
  <si>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</si>
  <si>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</si>
  <si>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</si>
  <si>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</si>
  <si>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</si>
  <si>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</si>
  <si>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</si>
  <si>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</si>
  <si>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</si>
  <si>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</si>
  <si>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</si>
  <si>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</si>
  <si>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</si>
  <si>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</si>
  <si>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</si>
  <si>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</si>
  <si>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</si>
  <si>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</si>
  <si>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</si>
  <si>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</si>
  <si>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</si>
  <si>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</si>
  <si>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</si>
  <si>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</si>
  <si>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</si>
  <si>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</si>
  <si>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</si>
  <si>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</si>
  <si>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</si>
  <si>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</si>
  <si>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</si>
  <si>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</si>
  <si>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</si>
  <si>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</si>
  <si>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</si>
  <si>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</si>
  <si>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</si>
  <si>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</si>
  <si>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</si>
  <si>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</si>
  <si>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</si>
  <si>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</si>
  <si>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</si>
  <si>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</si>
  <si>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</si>
  <si>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</si>
  <si>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</si>
  <si>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</si>
  <si>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</si>
  <si>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</si>
  <si>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</si>
  <si>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</si>
  <si>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</si>
  <si>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</si>
  <si>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</si>
  <si>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</si>
  <si>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</si>
  <si>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</si>
  <si>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</si>
  <si>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</si>
  <si>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</si>
  <si>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</si>
  <si>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</si>
  <si>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</si>
  <si>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</si>
  <si>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</si>
  <si>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</si>
  <si>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</si>
  <si>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</si>
  <si>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</si>
  <si>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</si>
  <si>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</si>
  <si>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</si>
  <si>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</si>
  <si>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</si>
  <si>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</si>
  <si>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</si>
  <si>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</si>
  <si>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</si>
  <si>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</si>
  <si>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</si>
  <si>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</si>
  <si>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</si>
  <si>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</si>
  <si>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</si>
  <si>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</si>
  <si>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</si>
  <si>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</si>
  <si>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</si>
  <si>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</si>
  <si>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</si>
  <si>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</si>
  <si>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</si>
  <si>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</si>
  <si>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</si>
  <si>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</si>
  <si>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</si>
  <si>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</si>
  <si>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</si>
  <si>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</si>
  <si>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</si>
  <si>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</si>
  <si>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</si>
  <si>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</si>
  <si>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</si>
  <si>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</si>
  <si>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</si>
  <si>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</si>
  <si>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</si>
  <si>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</si>
  <si>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</si>
  <si>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</si>
  <si>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</si>
  <si>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</si>
  <si>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</si>
  <si>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</si>
  <si>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</si>
  <si>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</si>
  <si>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</si>
  <si>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</si>
  <si>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</si>
  <si>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</si>
  <si>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</si>
  <si>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</si>
  <si>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</si>
  <si>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</si>
  <si>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</si>
  <si>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</si>
  <si>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</si>
  <si>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</si>
  <si>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</si>
  <si>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</si>
  <si>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</si>
  <si>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</si>
  <si>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</si>
  <si>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</si>
  <si>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</si>
  <si>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</si>
  <si>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</si>
  <si>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</si>
  <si>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</si>
  <si>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</si>
  <si>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</si>
  <si>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</si>
  <si>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</si>
  <si>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</si>
  <si>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</si>
  <si>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</si>
  <si>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</si>
  <si>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</si>
  <si>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</si>
  <si>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</si>
  <si>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</si>
  <si>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</si>
  <si>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</si>
  <si>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</si>
  <si>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</si>
  <si>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</si>
  <si>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</si>
  <si>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</si>
  <si>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</si>
  <si>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</si>
  <si>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</si>
  <si>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</si>
  <si>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</si>
  <si>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</si>
  <si>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</si>
  <si>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</si>
  <si>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</si>
  <si>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</si>
  <si>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</si>
  <si>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</si>
  <si>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</si>
  <si>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</si>
  <si>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</si>
  <si>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</si>
  <si>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</si>
  <si>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</si>
  <si>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</si>
  <si>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</si>
  <si>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</si>
  <si>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</si>
  <si>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</si>
  <si>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</si>
  <si>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</si>
  <si>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</si>
  <si>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</si>
  <si>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</si>
  <si>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</si>
  <si>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</si>
  <si>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</si>
  <si>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</si>
  <si>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</si>
  <si>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</si>
  <si>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</si>
  <si>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</si>
  <si>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</si>
  <si>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</si>
  <si>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</si>
  <si>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</si>
  <si>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</si>
  <si>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</si>
  <si>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</si>
  <si>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</si>
  <si>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</si>
  <si>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</si>
  <si>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</si>
  <si>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</si>
  <si>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</si>
  <si>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</si>
  <si>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</si>
  <si>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</si>
  <si>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</si>
  <si>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</si>
  <si>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</si>
  <si>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</si>
  <si>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</si>
  <si>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</si>
  <si>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</si>
  <si>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</si>
  <si>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</si>
  <si>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</si>
  <si>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</si>
  <si>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</si>
  <si>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</si>
  <si>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</si>
  <si>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</si>
  <si>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</si>
  <si>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</si>
  <si>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</si>
  <si>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</si>
  <si>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</si>
  <si>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</si>
  <si>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</si>
  <si>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</si>
  <si>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</si>
  <si>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</si>
  <si>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</si>
  <si>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</si>
  <si>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</si>
  <si>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</si>
  <si>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</si>
  <si>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</si>
  <si>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</si>
  <si>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</si>
  <si>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</si>
  <si>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</si>
  <si>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</si>
  <si>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</si>
  <si>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</si>
  <si>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</si>
  <si>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</si>
  <si>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</si>
  <si>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</si>
  <si>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</si>
  <si>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</si>
  <si>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</si>
  <si>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</si>
  <si>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</si>
  <si>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</si>
  <si>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</si>
  <si>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</si>
  <si>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</si>
  <si>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</si>
  <si>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</si>
  <si>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</si>
  <si>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</si>
  <si>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</si>
  <si>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</si>
  <si>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</si>
  <si>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</si>
  <si>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</si>
  <si>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</si>
  <si>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</si>
  <si>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</si>
  <si>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</si>
  <si>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</si>
  <si>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</si>
  <si>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</si>
  <si>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</si>
  <si>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</si>
  <si>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</si>
  <si>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</si>
  <si>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</si>
  <si>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</si>
  <si>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</si>
  <si>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</si>
  <si>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</si>
  <si>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</si>
  <si>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</si>
  <si>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</si>
  <si>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</si>
  <si>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</si>
  <si>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</si>
  <si>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</si>
  <si>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</si>
  <si>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</si>
  <si>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</si>
  <si>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</si>
  <si>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</si>
  <si>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</si>
  <si>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</si>
  <si>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</si>
  <si>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</si>
  <si>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</si>
  <si>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</si>
  <si>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</si>
  <si>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</si>
  <si>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</si>
  <si>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</si>
  <si>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</si>
  <si>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</si>
  <si>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</si>
  <si>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</si>
  <si>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</si>
  <si>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</si>
  <si>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</si>
  <si>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</si>
  <si>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</si>
  <si>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</si>
  <si>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</si>
  <si>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</si>
  <si>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</si>
  <si>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</si>
  <si>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</si>
  <si>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</si>
  <si>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</si>
  <si>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</si>
  <si>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</si>
  <si>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</si>
  <si>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</si>
  <si>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</si>
  <si>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</si>
  <si>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</si>
  <si>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</si>
  <si>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</si>
  <si>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</si>
  <si>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</si>
  <si>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</si>
  <si>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</si>
  <si>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</si>
  <si>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</si>
  <si>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</si>
  <si>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</si>
  <si>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</si>
  <si>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</si>
  <si>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</si>
  <si>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</si>
  <si>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</si>
  <si>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</si>
  <si>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</si>
  <si>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</si>
  <si>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</si>
  <si>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</si>
  <si>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</si>
  <si>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</si>
  <si>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</si>
  <si>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</si>
  <si>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</si>
  <si>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</si>
  <si>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</si>
  <si>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</si>
  <si>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</si>
  <si>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</si>
  <si>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</si>
  <si>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</si>
  <si>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</si>
  <si>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</si>
  <si>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</si>
  <si>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</si>
  <si>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</si>
  <si>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</si>
  <si>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</si>
  <si>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</si>
  <si>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</si>
  <si>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</si>
  <si>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</si>
  <si>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</si>
  <si>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</si>
  <si>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</si>
  <si>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</si>
  <si>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</si>
  <si>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</si>
  <si>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</si>
  <si>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</si>
  <si>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</si>
  <si>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</si>
  <si>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</si>
  <si>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</si>
  <si>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</si>
  <si>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</si>
  <si>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</si>
  <si>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</si>
  <si>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</si>
  <si>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</si>
  <si>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</si>
  <si>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</si>
  <si>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</si>
  <si>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</si>
  <si>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</si>
  <si>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</si>
  <si>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</si>
  <si>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</si>
  <si>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</si>
  <si>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</si>
  <si>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</si>
  <si>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</si>
  <si>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</si>
  <si>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</si>
  <si>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</si>
  <si>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</si>
  <si>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</si>
  <si>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</si>
  <si>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</si>
  <si>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</si>
  <si>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</si>
  <si>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</si>
  <si>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</si>
  <si>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</si>
  <si>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</si>
  <si>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</si>
  <si>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</si>
  <si>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</si>
  <si>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</si>
  <si>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</si>
  <si>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</si>
  <si>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</si>
  <si>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</si>
  <si>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</si>
  <si>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</si>
  <si>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</si>
  <si>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</si>
  <si>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</si>
  <si>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</si>
  <si>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</si>
  <si>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</si>
  <si>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</si>
  <si>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</si>
  <si>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</si>
  <si>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</si>
  <si>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</si>
  <si>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</si>
  <si>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</si>
  <si>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</si>
  <si>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</si>
  <si>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</si>
  <si>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</si>
  <si>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</si>
  <si>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</si>
  <si>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</si>
  <si>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</si>
  <si>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</si>
  <si>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</si>
  <si>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</si>
  <si>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</si>
  <si>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</si>
  <si>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</si>
  <si>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</si>
  <si>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</si>
  <si>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</si>
  <si>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</si>
  <si>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</si>
  <si>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</si>
  <si>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</si>
  <si>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</si>
  <si>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</si>
  <si>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</si>
  <si>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</si>
  <si>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</si>
  <si>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</si>
  <si>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</si>
  <si>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</si>
  <si>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</si>
  <si>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</si>
  <si>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</si>
  <si>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</si>
  <si>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</si>
  <si>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</si>
  <si>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</si>
  <si>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</si>
  <si>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</si>
  <si>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</si>
  <si>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</si>
  <si>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</si>
  <si>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</si>
  <si>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</si>
  <si>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</si>
  <si>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</si>
  <si>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</si>
  <si>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</si>
  <si>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</si>
  <si>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</si>
  <si>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</si>
  <si>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</si>
  <si>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</si>
  <si>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</si>
  <si>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</si>
  <si>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</si>
  <si>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</si>
  <si>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</si>
  <si>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</si>
  <si>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</si>
  <si>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</si>
  <si>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</si>
  <si>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</si>
  <si>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</si>
  <si>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</si>
  <si>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</si>
  <si>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</si>
  <si>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</si>
  <si>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</si>
  <si>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</si>
  <si>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</si>
  <si>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</si>
  <si>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</si>
  <si>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</si>
  <si>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</si>
  <si>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</si>
  <si>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</si>
  <si>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</si>
  <si>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</si>
  <si>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</si>
  <si>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</si>
  <si>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</si>
  <si>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</si>
  <si>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</si>
  <si>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</si>
  <si>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</si>
  <si>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</si>
  <si>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</si>
  <si>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</si>
  <si>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</si>
  <si>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</si>
  <si>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</si>
  <si>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</si>
  <si>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</si>
  <si>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</si>
  <si>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</si>
  <si>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</si>
  <si>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</si>
  <si>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</si>
  <si>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</si>
  <si>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</si>
  <si>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</si>
  <si>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</si>
  <si>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</si>
  <si>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</si>
  <si>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</si>
  <si>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</si>
  <si>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</si>
  <si>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</si>
  <si>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</si>
  <si>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</si>
  <si>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</si>
  <si>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</si>
  <si>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</si>
  <si>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</si>
  <si>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</si>
  <si>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</si>
  <si>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</si>
  <si>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</si>
  <si>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</si>
  <si>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</si>
  <si>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</si>
  <si>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</si>
  <si>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</si>
  <si>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</si>
  <si>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</si>
  <si>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</si>
  <si>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</si>
  <si>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</si>
  <si>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</si>
  <si>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</si>
  <si>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</si>
  <si>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</si>
  <si>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</si>
  <si>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</si>
  <si>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</si>
  <si>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</si>
  <si>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</si>
  <si>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</si>
  <si>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</si>
  <si>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</si>
  <si>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</si>
  <si>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</si>
  <si>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</si>
  <si>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</si>
  <si>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</si>
  <si>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</si>
  <si>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</si>
  <si>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</si>
  <si>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</si>
  <si>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</si>
  <si>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</si>
  <si>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</si>
  <si>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</si>
  <si>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</si>
  <si>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</si>
  <si>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</si>
  <si>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</si>
  <si>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</si>
  <si>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</si>
  <si>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</si>
  <si>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</si>
  <si>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</si>
  <si>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</si>
  <si>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</si>
  <si>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</si>
  <si>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</si>
  <si>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</si>
  <si>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</si>
  <si>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</si>
  <si>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</si>
  <si>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</si>
  <si>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</si>
  <si>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</si>
  <si>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</si>
  <si>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</si>
  <si>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</si>
  <si>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</si>
  <si>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</si>
  <si>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</si>
  <si>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</si>
  <si>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</si>
  <si>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</si>
  <si>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</si>
  <si>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</si>
  <si>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</si>
  <si>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</si>
  <si>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</si>
  <si>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</si>
  <si>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</si>
  <si>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</si>
  <si>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</si>
  <si>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</si>
  <si>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</si>
  <si>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</si>
  <si>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</si>
  <si>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</si>
  <si>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</si>
  <si>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</si>
  <si>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</si>
  <si>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</si>
  <si>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</si>
  <si>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</si>
  <si>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</si>
  <si>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</si>
  <si>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</si>
  <si>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</si>
  <si>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</si>
  <si>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</si>
  <si>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</si>
  <si>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</si>
  <si>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</si>
  <si>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</si>
  <si>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</si>
  <si>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</si>
  <si>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</si>
  <si>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</si>
  <si>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</si>
  <si>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</si>
  <si>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</si>
  <si>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</si>
  <si>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</si>
  <si>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</si>
  <si>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</si>
  <si>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</si>
  <si>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</si>
  <si>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</si>
  <si>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</si>
  <si>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</si>
  <si>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</si>
  <si>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</si>
  <si>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</si>
  <si>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</si>
  <si>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</si>
  <si>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</si>
  <si>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</si>
  <si>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</si>
  <si>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</si>
  <si>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</si>
  <si>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</si>
  <si>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</si>
  <si>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</si>
  <si>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</si>
  <si>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</si>
  <si>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</si>
  <si>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</si>
  <si>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</si>
  <si>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</si>
  <si>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</si>
  <si>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</si>
  <si>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</si>
  <si>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</si>
  <si>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</si>
  <si>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</si>
  <si>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</si>
  <si>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</si>
  <si>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</si>
  <si>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</si>
  <si>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</si>
  <si>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</si>
  <si>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</si>
  <si>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</si>
  <si>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</si>
  <si>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</si>
  <si>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</si>
  <si>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</si>
  <si>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</si>
  <si>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</si>
  <si>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</si>
  <si>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</si>
  <si>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</si>
  <si>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</si>
  <si>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</si>
  <si>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</si>
  <si>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</si>
  <si>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</si>
  <si>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</si>
  <si>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</si>
  <si>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</si>
  <si>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</si>
  <si>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</si>
  <si>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</si>
  <si>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</si>
  <si>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</si>
  <si>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</si>
  <si>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</si>
  <si>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</si>
  <si>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</si>
  <si>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</si>
  <si>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</si>
  <si>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</si>
  <si>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</si>
  <si>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</si>
  <si>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</si>
  <si>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</si>
  <si>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</si>
  <si>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</si>
  <si>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</si>
  <si>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</si>
  <si>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</si>
  <si>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</si>
  <si>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</si>
  <si>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</si>
  <si>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</si>
  <si>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</si>
  <si>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</si>
  <si>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</si>
  <si>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</si>
  <si>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</si>
  <si>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</si>
  <si>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</si>
  <si>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</si>
  <si>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</si>
  <si>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</si>
  <si>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</si>
  <si>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</si>
  <si>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</si>
  <si>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</si>
  <si>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</si>
  <si>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</si>
  <si>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</si>
  <si>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</si>
  <si>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</si>
  <si>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</si>
  <si>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</si>
  <si>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</si>
  <si>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</si>
  <si>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</si>
  <si>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</si>
  <si>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</si>
  <si>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</si>
  <si>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</si>
  <si>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</si>
  <si>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</si>
  <si>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</si>
  <si>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</si>
  <si>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</si>
  <si>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</si>
  <si>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</si>
  <si>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</si>
  <si>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</si>
  <si>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</si>
  <si>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</si>
  <si>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</si>
  <si>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</si>
  <si>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</si>
  <si>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</si>
  <si>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</si>
  <si>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</si>
  <si>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</si>
  <si>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</si>
  <si>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</si>
  <si>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</si>
  <si>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</si>
  <si>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</si>
  <si>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</si>
  <si>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</si>
  <si>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</si>
  <si>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</si>
  <si>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</si>
  <si>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</si>
  <si>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</si>
  <si>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</si>
  <si>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</si>
  <si>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</si>
  <si>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</si>
  <si>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</si>
  <si>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</si>
  <si>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</si>
  <si>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</si>
  <si>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</si>
  <si>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</si>
  <si>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</si>
  <si>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</si>
  <si>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</si>
  <si>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</si>
  <si>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</si>
  <si>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</si>
  <si>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</si>
  <si>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</si>
  <si>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</si>
  <si>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</si>
  <si>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</si>
  <si>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</si>
  <si>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</si>
  <si>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</si>
  <si>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</si>
  <si>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</si>
  <si>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</si>
  <si>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</si>
  <si>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</si>
  <si>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</si>
  <si>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</si>
  <si>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</si>
  <si>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</si>
  <si>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</si>
  <si>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</si>
  <si>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</si>
  <si>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</si>
  <si>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</si>
  <si>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</si>
  <si>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</si>
  <si>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</si>
  <si>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</si>
  <si>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</si>
  <si>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</si>
  <si>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</si>
  <si>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</si>
  <si>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</si>
  <si>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</si>
  <si>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</si>
  <si>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</si>
  <si>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</si>
  <si>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</si>
  <si>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</si>
  <si>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</si>
  <si>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</si>
  <si>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</si>
  <si>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</si>
  <si>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</si>
  <si>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</si>
  <si>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</si>
  <si>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</si>
  <si>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</si>
  <si>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</si>
  <si>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</si>
  <si>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</si>
  <si>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</si>
  <si>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</si>
  <si>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</si>
  <si>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</si>
  <si>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</si>
  <si>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</si>
  <si>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</si>
  <si>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</si>
  <si>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</si>
  <si>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</si>
  <si>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</si>
  <si>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</si>
  <si>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</si>
  <si>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</si>
  <si>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</si>
  <si>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</si>
  <si>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</si>
  <si>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</si>
  <si>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</si>
  <si>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</si>
  <si>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</si>
  <si>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</si>
  <si>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</si>
  <si>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</si>
  <si>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</si>
  <si>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</si>
  <si>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</si>
  <si>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</si>
  <si>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</si>
  <si>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</si>
  <si>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</si>
  <si>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</si>
  <si>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</si>
  <si>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</si>
  <si>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</si>
  <si>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</si>
  <si>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</si>
  <si>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</si>
  <si>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</si>
  <si>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</si>
  <si>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</si>
  <si>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</si>
  <si>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</si>
  <si>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</si>
  <si>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</si>
  <si>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</si>
  <si>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</si>
  <si>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</si>
  <si>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</si>
  <si>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</si>
  <si>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</si>
  <si>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</si>
  <si>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</si>
  <si>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</si>
  <si>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</si>
  <si>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</si>
  <si>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</si>
  <si>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</si>
  <si>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</si>
  <si>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</si>
  <si>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</si>
  <si>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</si>
  <si>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</si>
  <si>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</si>
  <si>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</si>
  <si>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</si>
  <si>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</si>
  <si>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</si>
  <si>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</si>
  <si>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</si>
  <si>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</si>
  <si>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</si>
  <si>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</si>
  <si>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</si>
  <si>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</si>
  <si>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</si>
  <si>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</si>
  <si>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</si>
  <si>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</si>
  <si>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</si>
  <si>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</si>
  <si>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</si>
  <si>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</si>
  <si>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</si>
  <si>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</si>
  <si>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</si>
  <si>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</si>
  <si>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</si>
  <si>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</si>
  <si>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</si>
  <si>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</si>
  <si>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</si>
  <si>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</si>
  <si>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</si>
  <si>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</si>
  <si>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</si>
  <si>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</si>
  <si>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</si>
  <si>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</si>
  <si>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</si>
  <si>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</si>
  <si>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</si>
  <si>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</si>
  <si>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</si>
  <si>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</si>
  <si>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</si>
  <si>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</si>
  <si>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</si>
  <si>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</si>
  <si>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</si>
  <si>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</si>
  <si>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</si>
  <si>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</si>
  <si>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</si>
  <si>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</si>
  <si>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</si>
  <si>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</si>
  <si>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</si>
  <si>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</si>
  <si>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</si>
  <si>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</si>
  <si>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</si>
  <si>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</si>
  <si>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</si>
  <si>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</si>
  <si>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</si>
  <si>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</si>
  <si>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</si>
  <si>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</si>
  <si>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</si>
  <si>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</si>
  <si>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</si>
  <si>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</si>
  <si>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</si>
  <si>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</si>
  <si>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</si>
  <si>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</si>
  <si>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</si>
  <si>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</si>
  <si>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</si>
  <si>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</si>
  <si>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</si>
  <si>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</si>
  <si>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</si>
  <si>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</si>
  <si>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</si>
  <si>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</si>
  <si>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</si>
  <si>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</si>
  <si>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</si>
  <si>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</si>
  <si>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</si>
  <si>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</si>
  <si>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</si>
  <si>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</si>
  <si>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</si>
  <si>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</si>
  <si>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</si>
  <si>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</si>
  <si>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</si>
  <si>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</si>
  <si>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</si>
  <si>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</si>
  <si>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</si>
  <si>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</si>
  <si>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</si>
  <si>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</si>
  <si>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</si>
  <si>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</si>
  <si>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</si>
  <si>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</si>
  <si>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</si>
  <si>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</si>
  <si>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</si>
  <si>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</si>
  <si>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</si>
  <si>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</si>
  <si>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</si>
  <si>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</si>
  <si>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</si>
  <si>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</si>
  <si>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</si>
  <si>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</si>
  <si>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</si>
  <si>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</si>
  <si>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</si>
  <si>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</si>
  <si>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</si>
  <si>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</si>
  <si>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</si>
  <si>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</si>
  <si>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</si>
  <si>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</si>
  <si>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</si>
  <si>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</si>
  <si>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</si>
  <si>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</si>
  <si>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</si>
  <si>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</si>
  <si>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</si>
  <si>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</si>
  <si>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</si>
  <si>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</si>
  <si>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</si>
  <si>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</si>
  <si>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</si>
  <si>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</si>
  <si>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</si>
  <si>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</si>
  <si>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</si>
  <si>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</si>
  <si>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</si>
  <si>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</si>
  <si>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</si>
  <si>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</si>
  <si>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</si>
  <si>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</si>
  <si>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</si>
  <si>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</si>
  <si>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</si>
  <si>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</si>
  <si>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</si>
  <si>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</si>
  <si>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</si>
  <si>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</si>
  <si>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</si>
  <si>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</si>
  <si>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</si>
  <si>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</si>
  <si>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</si>
  <si>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</si>
  <si>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</si>
  <si>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</si>
  <si>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</si>
  <si>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</si>
  <si>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</si>
  <si>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</si>
  <si>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</si>
  <si>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</si>
  <si>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</si>
  <si>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</si>
  <si>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</si>
  <si>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</si>
  <si>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</si>
  <si>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</si>
  <si>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</si>
  <si>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</si>
  <si>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</si>
  <si>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</si>
  <si>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</si>
  <si>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</si>
  <si>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</si>
  <si>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</si>
  <si>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</si>
  <si>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</si>
  <si>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</si>
  <si>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</si>
  <si>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</si>
  <si>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</si>
  <si>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</si>
  <si>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</si>
  <si>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</si>
  <si>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</si>
  <si>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</si>
  <si>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</si>
  <si>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</si>
  <si>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</si>
  <si>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</si>
  <si>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</si>
  <si>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</si>
  <si>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</si>
  <si>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</si>
  <si>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</si>
  <si>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</si>
  <si>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</si>
  <si>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</si>
  <si>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</si>
  <si>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</si>
  <si>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</si>
  <si>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</si>
  <si>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</si>
  <si>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</si>
  <si>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</si>
  <si>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</si>
  <si>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</si>
  <si>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</si>
  <si>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</si>
  <si>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</si>
  <si>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</si>
  <si>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</si>
  <si>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</si>
  <si>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</si>
  <si>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</si>
  <si>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</si>
  <si>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</si>
  <si>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</si>
  <si>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</si>
  <si>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</si>
  <si>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</si>
  <si>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</si>
  <si>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</si>
  <si>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</si>
  <si>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</si>
  <si>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</si>
  <si>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</si>
  <si>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</si>
  <si>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</si>
  <si>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</si>
  <si>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</si>
  <si>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</si>
  <si>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</si>
  <si>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</si>
  <si>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</si>
  <si>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</si>
  <si>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</si>
  <si>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</si>
  <si>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</si>
  <si>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</si>
  <si>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</si>
  <si>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</si>
  <si>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</si>
  <si>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</si>
  <si>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</si>
  <si>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</si>
  <si>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</si>
  <si>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</si>
  <si>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</si>
  <si>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</si>
  <si>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</si>
  <si>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</si>
  <si>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</si>
  <si>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</si>
  <si>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</si>
  <si>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</si>
  <si>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</si>
  <si>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</si>
  <si>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</si>
  <si>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</si>
  <si>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</si>
  <si>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</si>
  <si>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</si>
  <si>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</si>
  <si>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</si>
  <si>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</si>
  <si>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</si>
  <si>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</si>
  <si>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</si>
  <si>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</si>
  <si>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</si>
  <si>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</si>
  <si>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</si>
  <si>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</si>
  <si>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</si>
  <si>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</si>
  <si>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</si>
  <si>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</si>
  <si>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</si>
  <si>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</si>
  <si>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</si>
  <si>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</si>
  <si>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</si>
  <si>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</si>
  <si>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</si>
  <si>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</si>
  <si>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</si>
  <si>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</si>
  <si>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</si>
  <si>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</si>
  <si>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</si>
  <si>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</si>
  <si>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</si>
  <si>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</si>
  <si>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</si>
  <si>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</si>
  <si>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</si>
  <si>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</si>
  <si>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</si>
  <si>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</si>
  <si>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</si>
  <si>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</si>
  <si>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</si>
  <si>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</si>
  <si>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</si>
  <si>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</si>
  <si>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</si>
  <si>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</si>
  <si>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</si>
  <si>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</si>
  <si>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</si>
  <si>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</si>
  <si>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</si>
  <si>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</si>
  <si>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</si>
  <si>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</si>
  <si>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</si>
  <si>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</si>
  <si>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</si>
  <si>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</si>
  <si>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</si>
  <si>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</si>
  <si>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</si>
  <si>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</si>
  <si>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</si>
  <si>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</si>
  <si>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</si>
  <si>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</si>
  <si>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</si>
  <si>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</si>
  <si>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</si>
  <si>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</si>
  <si>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</si>
  <si>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</si>
  <si>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</si>
  <si>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</si>
  <si>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</si>
  <si>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</si>
  <si>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</si>
  <si>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</si>
  <si>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</si>
  <si>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</si>
  <si>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</si>
  <si>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</si>
  <si>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</si>
  <si>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</si>
  <si>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</si>
  <si>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</si>
  <si>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</si>
  <si>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</si>
  <si>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</si>
  <si>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</si>
  <si>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</si>
  <si>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</si>
  <si>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</si>
  <si>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</si>
  <si>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</si>
  <si>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</si>
  <si>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</si>
  <si>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</si>
  <si>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</si>
  <si>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</si>
  <si>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</si>
  <si>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</si>
  <si>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</si>
  <si>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</si>
  <si>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</si>
  <si>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</si>
  <si>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</si>
  <si>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</si>
  <si>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</si>
  <si>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</si>
  <si>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</si>
  <si>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</si>
  <si>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</si>
  <si>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</si>
  <si>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</si>
  <si>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</si>
  <si>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</si>
  <si>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</si>
  <si>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</si>
  <si>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</si>
  <si>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</si>
  <si>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</si>
  <si>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</si>
  <si>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</si>
  <si>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</si>
  <si>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</si>
  <si>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</si>
  <si>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</si>
  <si>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</si>
  <si>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</si>
  <si>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</si>
  <si>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</si>
  <si>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</si>
  <si>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</si>
  <si>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</si>
  <si>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</si>
  <si>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</si>
  <si>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</si>
  <si>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</si>
  <si>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</si>
  <si>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</si>
  <si>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</si>
  <si>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</si>
  <si>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</si>
  <si>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</si>
  <si>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</si>
  <si>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</si>
  <si>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</si>
  <si>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</si>
  <si>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</si>
  <si>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</si>
  <si>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</si>
  <si>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</si>
  <si>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</si>
  <si>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</si>
  <si>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</si>
  <si>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</si>
  <si>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</si>
  <si>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</si>
  <si>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</si>
  <si>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</si>
  <si>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</si>
  <si>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</si>
  <si>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</si>
  <si>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</si>
  <si>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</si>
  <si>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</si>
  <si>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</si>
  <si>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</si>
  <si>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</si>
  <si>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</si>
  <si>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</si>
  <si>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</si>
  <si>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</si>
  <si>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</si>
  <si>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</si>
  <si>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</si>
  <si>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</si>
  <si>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</si>
  <si>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</si>
  <si>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</si>
  <si>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</si>
  <si>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</si>
  <si>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</si>
  <si>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</si>
  <si>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</si>
  <si>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</si>
  <si>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</si>
  <si>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</si>
  <si>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</si>
  <si>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</si>
  <si>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</si>
  <si>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</si>
  <si>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</si>
  <si>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</si>
  <si>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</si>
  <si>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</si>
  <si>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</si>
  <si>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</si>
  <si>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</si>
  <si>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</si>
  <si>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</si>
  <si>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</si>
  <si>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</si>
  <si>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</si>
  <si>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</si>
  <si>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</si>
  <si>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</si>
  <si>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</si>
  <si>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</si>
  <si>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</si>
  <si>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</si>
  <si>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</si>
  <si>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</si>
  <si>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</si>
  <si>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</si>
  <si>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</si>
  <si>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</si>
  <si>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</si>
  <si>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</si>
  <si>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</si>
  <si>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</si>
  <si>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</si>
  <si>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</si>
  <si>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</si>
  <si>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</si>
  <si>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</si>
  <si>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</si>
  <si>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</si>
  <si>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</si>
  <si>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</si>
  <si>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</si>
  <si>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</si>
  <si>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</si>
  <si>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</si>
  <si>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</si>
  <si>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</si>
  <si>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</si>
  <si>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</si>
  <si>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</si>
  <si>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</si>
  <si>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</si>
  <si>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</si>
  <si>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</si>
  <si>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</si>
  <si>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</si>
  <si>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</si>
  <si>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</si>
  <si>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</si>
  <si>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</si>
  <si>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</si>
  <si>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</si>
  <si>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</si>
  <si>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</si>
  <si>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</si>
  <si>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</si>
  <si>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</si>
  <si>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</si>
  <si>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</si>
  <si>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</si>
  <si>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</si>
  <si>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</si>
  <si>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</si>
  <si>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</si>
  <si>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</si>
  <si>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</si>
  <si>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</si>
  <si>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</si>
  <si>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</si>
  <si>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</si>
  <si>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</si>
  <si>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</si>
  <si>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</si>
  <si>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</si>
  <si>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</si>
  <si>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</si>
  <si>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</si>
  <si>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</si>
  <si>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</si>
  <si>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</si>
  <si>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</si>
  <si>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</si>
  <si>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</si>
  <si>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</si>
  <si>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</si>
  <si>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</si>
  <si>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</si>
  <si>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</si>
  <si>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</si>
  <si>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</si>
  <si>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</si>
  <si>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</si>
  <si>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</si>
  <si>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</si>
  <si>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</si>
  <si>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</si>
  <si>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</si>
  <si>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</si>
  <si>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</si>
  <si>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</si>
  <si>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</si>
  <si>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</si>
  <si>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</si>
  <si>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</si>
  <si>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</si>
  <si>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</si>
  <si>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</si>
  <si>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</si>
  <si>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</si>
  <si>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</si>
  <si>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</si>
  <si>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</si>
  <si>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</si>
  <si>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</si>
  <si>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</si>
  <si>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</si>
  <si>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</si>
  <si>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</si>
  <si>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</si>
  <si>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</si>
  <si>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</si>
  <si>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</si>
  <si>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</si>
  <si>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</si>
  <si>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</si>
  <si>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</si>
  <si>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</si>
  <si>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</si>
  <si>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</si>
  <si>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</si>
  <si>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</si>
  <si>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</si>
  <si>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</si>
  <si>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</si>
  <si>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</si>
  <si>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</si>
  <si>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</si>
  <si>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</si>
  <si>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</si>
  <si>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</si>
  <si>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</si>
  <si>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</si>
  <si>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</si>
  <si>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</si>
  <si>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</si>
  <si>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</si>
  <si>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</si>
  <si>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</si>
  <si>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</si>
  <si>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</si>
  <si>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</si>
  <si>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</si>
  <si>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</si>
  <si>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</si>
  <si>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</si>
  <si>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</si>
  <si>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</si>
  <si>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</si>
  <si>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</si>
  <si>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</si>
  <si>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</si>
  <si>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</si>
  <si>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</si>
  <si>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</si>
  <si>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</si>
  <si>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</si>
  <si>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</si>
  <si>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</si>
  <si>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</si>
  <si>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</si>
  <si>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</si>
  <si>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</si>
  <si>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</si>
  <si>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</si>
  <si>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</si>
  <si>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</si>
  <si>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</si>
  <si>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</si>
  <si>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</si>
  <si>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</si>
  <si>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</si>
  <si>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</si>
  <si>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</si>
  <si>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</si>
  <si>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</si>
  <si>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</si>
  <si>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</si>
  <si>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</si>
  <si>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</si>
  <si>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</si>
  <si>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</si>
  <si>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</si>
  <si>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</si>
  <si>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</si>
  <si>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</si>
  <si>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</si>
  <si>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</si>
  <si>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</si>
  <si>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</si>
  <si>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</si>
  <si>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</si>
  <si>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</si>
  <si>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</si>
  <si>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</si>
  <si>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</si>
  <si>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</si>
  <si>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</si>
  <si>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</si>
  <si>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</si>
  <si>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</si>
  <si>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</si>
  <si>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</si>
  <si>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</si>
  <si>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</si>
  <si>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</si>
  <si>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</si>
  <si>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</si>
  <si>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</si>
  <si>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</si>
  <si>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</si>
  <si>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</si>
  <si>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</si>
  <si>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</si>
  <si>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</si>
  <si>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</si>
  <si>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</si>
  <si>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</si>
  <si>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</si>
  <si>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</si>
  <si>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</si>
  <si>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</si>
  <si>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</si>
  <si>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</si>
  <si>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</si>
  <si>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</si>
  <si>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</si>
  <si>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</si>
  <si>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</si>
  <si>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</si>
  <si>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</si>
  <si>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</si>
  <si>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</si>
  <si>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</si>
  <si>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</si>
  <si>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</si>
  <si>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</si>
  <si>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</si>
  <si>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</si>
  <si>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</si>
  <si>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</si>
  <si>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</si>
  <si>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</si>
  <si>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</si>
  <si>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</si>
  <si>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</si>
  <si>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</si>
  <si>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</si>
  <si>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</si>
  <si>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</si>
  <si>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</si>
  <si>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</si>
  <si>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</si>
  <si>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</si>
  <si>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</si>
  <si>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</si>
  <si>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</si>
  <si>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</si>
  <si>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</si>
  <si>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</si>
  <si>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</si>
  <si>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</si>
  <si>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</si>
  <si>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</si>
  <si>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</si>
  <si>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</si>
  <si>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</si>
  <si>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</si>
  <si>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</si>
  <si>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</si>
  <si>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</si>
  <si>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</si>
  <si>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</si>
  <si>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</si>
  <si>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</si>
  <si>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</si>
  <si>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</si>
  <si>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</si>
  <si>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</si>
  <si>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</si>
  <si>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</si>
  <si>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</si>
  <si>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</si>
  <si>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</si>
  <si>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</si>
  <si>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</si>
  <si>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</si>
  <si>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</si>
  <si>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</si>
  <si>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</si>
  <si>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</si>
  <si>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</si>
  <si>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</si>
  <si>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</si>
  <si>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</si>
  <si>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</si>
  <si>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</si>
  <si>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</si>
  <si>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</si>
  <si>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</si>
  <si>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</si>
  <si>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</si>
  <si>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</si>
  <si>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</si>
  <si>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</si>
  <si>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</si>
  <si>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</si>
  <si>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</si>
  <si>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</si>
  <si>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</si>
  <si>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</si>
  <si>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</si>
  <si>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</si>
  <si>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</si>
  <si>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</si>
  <si>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</si>
  <si>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</si>
  <si>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</si>
  <si>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</si>
  <si>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</si>
  <si>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</si>
  <si>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</si>
  <si>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</si>
  <si>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</si>
  <si>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</si>
  <si>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</si>
  <si>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</si>
  <si>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</si>
  <si>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</si>
  <si>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</si>
  <si>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</si>
  <si>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</si>
  <si>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</si>
  <si>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</si>
  <si>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</si>
  <si>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</si>
  <si>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</si>
  <si>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</si>
  <si>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</si>
  <si>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</si>
  <si>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</si>
  <si>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</si>
  <si>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</si>
  <si>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</si>
  <si>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</si>
  <si>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</si>
  <si>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</si>
  <si>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</si>
  <si>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</si>
  <si>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</si>
  <si>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</si>
  <si>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</si>
  <si>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</si>
  <si>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</si>
  <si>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</si>
  <si>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</si>
  <si>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</si>
  <si>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</si>
  <si>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</si>
  <si>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</si>
  <si>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</si>
  <si>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</si>
  <si>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</si>
  <si>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</si>
  <si>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</si>
  <si>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</si>
  <si>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</si>
  <si>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</si>
  <si>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</si>
  <si>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</si>
  <si>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</si>
  <si>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</si>
  <si>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</si>
  <si>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</si>
  <si>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</si>
  <si>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</si>
  <si>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</si>
  <si>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</si>
  <si>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</si>
  <si>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</si>
  <si>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</si>
  <si>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</si>
  <si>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</si>
  <si>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</si>
  <si>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</si>
  <si>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</si>
  <si>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</si>
  <si>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</si>
  <si>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</si>
  <si>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</si>
  <si>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</si>
  <si>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</si>
  <si>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</si>
  <si>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</si>
  <si>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</si>
  <si>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</si>
  <si>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</si>
  <si>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</si>
  <si>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</si>
  <si>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</si>
  <si>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</si>
  <si>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</si>
  <si>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</si>
  <si>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</si>
  <si>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</si>
  <si>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</si>
  <si>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</si>
  <si>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</si>
  <si>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</si>
  <si>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</si>
  <si>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</si>
  <si>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</si>
  <si>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</si>
  <si>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</si>
  <si>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</si>
  <si>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</si>
  <si>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</si>
  <si>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</si>
  <si>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</si>
  <si>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</si>
  <si>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</si>
  <si>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</si>
  <si>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</si>
  <si>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</si>
  <si>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</si>
  <si>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</si>
  <si>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</si>
  <si>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</si>
  <si>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</si>
  <si>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</si>
  <si>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</si>
  <si>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</si>
  <si>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</si>
  <si>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</si>
  <si>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</si>
  <si>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</si>
  <si>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</si>
  <si>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</si>
  <si>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</si>
  <si>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</si>
  <si>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</si>
  <si>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</si>
  <si>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</si>
  <si>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</si>
  <si>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</si>
  <si>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</si>
  <si>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</si>
  <si>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</si>
  <si>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</si>
  <si>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</si>
  <si>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</si>
  <si>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</si>
  <si>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</si>
  <si>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</si>
  <si>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</si>
  <si>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</si>
  <si>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</si>
  <si>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</si>
  <si>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</si>
  <si>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</si>
  <si>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</si>
  <si>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</si>
  <si>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</si>
  <si>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</si>
  <si>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</si>
  <si>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</si>
  <si>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</si>
  <si>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</si>
  <si>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</si>
  <si>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</si>
  <si>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</si>
  <si>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</si>
  <si>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</si>
  <si>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</si>
  <si>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</si>
  <si>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</si>
  <si>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</si>
  <si>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</si>
  <si>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</si>
  <si>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</si>
  <si>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</si>
  <si>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</si>
  <si>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</si>
  <si>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</si>
  <si>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</si>
  <si>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</si>
  <si>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</si>
  <si>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</si>
  <si>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</si>
  <si>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</si>
  <si>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</si>
  <si>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</si>
  <si>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</si>
  <si>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</si>
  <si>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</si>
  <si>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</si>
  <si>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</si>
  <si>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</si>
  <si>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</si>
  <si>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</si>
  <si>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</si>
  <si>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</si>
  <si>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</si>
  <si>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</si>
  <si>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</si>
  <si>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</si>
  <si>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</si>
  <si>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</si>
  <si>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</si>
  <si>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</si>
  <si>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</si>
  <si>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</si>
  <si>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</si>
  <si>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</si>
  <si>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</si>
  <si>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</si>
  <si>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</si>
  <si>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</si>
  <si>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</si>
  <si>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</si>
  <si>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</si>
  <si>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</si>
  <si>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</si>
  <si>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</si>
  <si>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</si>
  <si>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</si>
  <si>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</si>
  <si>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</si>
  <si>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</si>
  <si>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</si>
  <si>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</si>
  <si>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</si>
  <si>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</si>
  <si>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</si>
  <si>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</si>
  <si>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</si>
  <si>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</si>
  <si>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</si>
  <si>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</si>
  <si>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</si>
  <si>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</si>
  <si>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</si>
  <si>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</si>
  <si>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</si>
  <si>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</si>
  <si>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</si>
  <si>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</si>
  <si>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</si>
  <si>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</si>
  <si>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</si>
  <si>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</si>
  <si>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</si>
  <si>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</si>
  <si>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</si>
  <si>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</si>
  <si>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</si>
  <si>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</si>
  <si>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</si>
  <si>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</si>
  <si>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</si>
  <si>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</si>
  <si>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</si>
  <si>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</si>
  <si>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</si>
  <si>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</si>
  <si>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</si>
  <si>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</si>
  <si>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</si>
  <si>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</si>
  <si>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</si>
  <si>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</si>
  <si>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</si>
  <si>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</si>
  <si>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</si>
  <si>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</si>
  <si>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</si>
  <si>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</si>
  <si>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</si>
  <si>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</si>
  <si>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</si>
  <si>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</si>
  <si>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</si>
  <si>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</si>
  <si>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</si>
  <si>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</si>
  <si>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</si>
  <si>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</si>
  <si>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</si>
  <si>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</si>
  <si>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</si>
  <si>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</si>
  <si>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</si>
  <si>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</si>
  <si>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</si>
  <si>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</si>
  <si>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</si>
  <si>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</si>
  <si>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</si>
  <si>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</si>
  <si>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</si>
  <si>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</si>
  <si>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</si>
  <si>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</si>
  <si>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</si>
  <si>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</si>
  <si>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</si>
  <si>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</si>
  <si>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</si>
  <si>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</si>
  <si>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</si>
  <si>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</si>
  <si>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</si>
  <si>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</si>
  <si>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</si>
  <si>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</si>
  <si>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</si>
  <si>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</si>
  <si>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</si>
  <si>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</si>
  <si>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</si>
  <si>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</si>
  <si>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</si>
  <si>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</si>
  <si>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</si>
  <si>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</si>
  <si>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</si>
  <si>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</si>
  <si>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</si>
  <si>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</si>
  <si>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</si>
  <si>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</si>
  <si>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</si>
  <si>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</si>
  <si>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</si>
  <si>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</si>
  <si>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</si>
  <si>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</si>
  <si>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</si>
  <si>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</si>
  <si>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</si>
  <si>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</si>
  <si>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</si>
  <si>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</si>
  <si>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</si>
  <si>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</si>
  <si>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</si>
  <si>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</si>
  <si>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</si>
  <si>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</si>
  <si>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</si>
  <si>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</si>
  <si>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</si>
  <si>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</si>
  <si>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</si>
  <si>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</si>
  <si>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</si>
  <si>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</si>
  <si>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</si>
  <si>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</si>
  <si>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</si>
  <si>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</si>
  <si>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</si>
  <si>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</si>
  <si>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</si>
  <si>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</si>
  <si>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</si>
  <si>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</si>
  <si>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</si>
  <si>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</si>
  <si>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</si>
  <si>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</si>
  <si>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</si>
  <si>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</si>
  <si>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</si>
  <si>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</si>
  <si>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</si>
  <si>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</si>
  <si>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</si>
  <si>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</si>
  <si>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</si>
  <si>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</si>
  <si>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</si>
  <si>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</si>
  <si>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</si>
  <si>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</si>
  <si>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</si>
  <si>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</si>
  <si>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</si>
  <si>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</si>
  <si>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</si>
  <si>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</si>
  <si>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</si>
  <si>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</si>
  <si>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</si>
  <si>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</si>
  <si>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</si>
  <si>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</si>
  <si>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</si>
  <si>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</si>
  <si>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</si>
  <si>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</si>
  <si>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</si>
  <si>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</si>
  <si>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</si>
  <si>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</si>
  <si>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</si>
  <si>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</si>
  <si>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</si>
  <si>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</si>
  <si>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</si>
  <si>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</si>
  <si>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</si>
  <si>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</si>
  <si>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</si>
  <si>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</si>
  <si>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</si>
  <si>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</si>
  <si>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</si>
  <si>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</si>
  <si>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</si>
  <si>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</si>
  <si>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</si>
  <si>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</si>
  <si>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</si>
  <si>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</si>
  <si>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</si>
  <si>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</si>
  <si>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</si>
  <si>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</si>
  <si>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</si>
  <si>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</si>
  <si>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</si>
  <si>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</si>
  <si>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</si>
  <si>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</si>
  <si>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</si>
  <si>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</si>
  <si>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</si>
  <si>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</si>
  <si>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</si>
  <si>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</si>
  <si>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</si>
  <si>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</si>
  <si>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</si>
  <si>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</si>
  <si>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</si>
  <si>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</si>
  <si>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</si>
  <si>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</si>
  <si>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</si>
  <si>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</si>
  <si>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</si>
  <si>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</si>
  <si>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</si>
  <si>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</si>
  <si>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</si>
  <si>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</si>
  <si>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</si>
  <si>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</si>
  <si>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</si>
  <si>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</si>
  <si>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</si>
  <si>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</si>
  <si>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</si>
  <si>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</si>
  <si>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</si>
  <si>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</si>
  <si>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</si>
  <si>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</si>
  <si>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</si>
  <si>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</si>
  <si>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</si>
  <si>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</si>
  <si>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</si>
  <si>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</si>
  <si>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</si>
  <si>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</si>
  <si>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</si>
  <si>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</si>
  <si>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</si>
  <si>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</si>
  <si>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</si>
  <si>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</si>
  <si>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</si>
  <si>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</si>
  <si>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</si>
  <si>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</si>
  <si>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</si>
  <si>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</si>
  <si>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</si>
  <si>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</si>
  <si>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</si>
  <si>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</si>
  <si>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</si>
  <si>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</si>
  <si>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</si>
  <si>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</si>
  <si>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</si>
  <si>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</si>
  <si>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</si>
  <si>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</si>
  <si>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</si>
  <si>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</si>
  <si>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</si>
  <si>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</si>
  <si>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</si>
  <si>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</si>
  <si>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</si>
  <si>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</si>
  <si>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</si>
  <si>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</si>
  <si>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</si>
  <si>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</si>
  <si>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</si>
  <si>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</si>
  <si>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</si>
  <si>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</si>
  <si>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</si>
  <si>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</si>
  <si>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</si>
  <si>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</si>
  <si>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</si>
  <si>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</si>
  <si>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</si>
  <si>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</si>
  <si>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</si>
  <si>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</si>
  <si>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</si>
  <si>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</si>
  <si>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</si>
  <si>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</si>
  <si>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</si>
  <si>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</si>
  <si>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</si>
  <si>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</si>
  <si>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</si>
  <si>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</si>
  <si>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</si>
  <si>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</si>
  <si>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</si>
  <si>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</si>
  <si>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</si>
  <si>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</si>
  <si>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</si>
  <si>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</si>
  <si>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</si>
  <si>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</si>
  <si>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</si>
  <si>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</si>
  <si>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</si>
  <si>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</si>
  <si>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</si>
  <si>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</si>
  <si>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</si>
  <si>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</si>
  <si>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</si>
  <si>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</si>
  <si>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</si>
  <si>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</si>
  <si>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</si>
  <si>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</si>
  <si>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</si>
  <si>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</si>
  <si>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</si>
  <si>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</si>
  <si>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</si>
  <si>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</si>
  <si>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</si>
  <si>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</si>
  <si>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</si>
  <si>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</si>
  <si>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</si>
  <si>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</si>
  <si>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</si>
  <si>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</si>
  <si>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</si>
  <si>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</si>
  <si>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</si>
  <si>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</si>
  <si>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</si>
  <si>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</si>
  <si>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</si>
  <si>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</si>
  <si>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</si>
  <si>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</si>
  <si>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</si>
  <si>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</si>
  <si>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</si>
  <si>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</si>
  <si>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</si>
  <si>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</si>
  <si>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</si>
  <si>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</si>
  <si>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</si>
  <si>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</si>
  <si>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</si>
  <si>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</si>
  <si>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</si>
  <si>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</si>
  <si>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</si>
  <si>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</si>
  <si>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</si>
  <si>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</si>
  <si>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</si>
  <si>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</si>
  <si>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</si>
  <si>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</si>
  <si>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</si>
  <si>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</si>
  <si>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</si>
  <si>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</si>
  <si>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</si>
  <si>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</si>
  <si>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</si>
  <si>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</si>
  <si>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</si>
  <si>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</si>
  <si>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</si>
  <si>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</si>
  <si>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</si>
  <si>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</si>
  <si>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</si>
  <si>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</si>
  <si>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</si>
  <si>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</si>
  <si>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</si>
  <si>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</si>
  <si>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</si>
  <si>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</si>
  <si>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</si>
  <si>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</si>
  <si>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</si>
  <si>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</si>
  <si>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</si>
  <si>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</si>
  <si>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</si>
  <si>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</si>
  <si>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</si>
  <si>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</si>
  <si>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</si>
  <si>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</si>
  <si>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</si>
  <si>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</si>
  <si>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</si>
  <si>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</si>
  <si>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</si>
  <si>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</si>
  <si>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</si>
  <si>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</si>
  <si>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</si>
  <si>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</si>
  <si>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</si>
  <si>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</si>
  <si>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</si>
  <si>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</si>
  <si>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</si>
  <si>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</si>
  <si>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</si>
  <si>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</si>
  <si>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</si>
  <si>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</si>
  <si>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</si>
  <si>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</si>
  <si>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</si>
  <si>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</si>
  <si>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</si>
  <si>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</si>
  <si>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</si>
  <si>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</si>
  <si>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</si>
  <si>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</si>
  <si>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</si>
  <si>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</si>
  <si>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</si>
  <si>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</si>
  <si>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</si>
  <si>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</si>
  <si>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</si>
  <si>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</si>
  <si>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</si>
  <si>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</si>
  <si>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</si>
  <si>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</si>
  <si>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</si>
  <si>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</si>
  <si>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</si>
  <si>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</si>
  <si>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</si>
  <si>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</si>
  <si>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</si>
  <si>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</si>
  <si>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</si>
  <si>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</si>
  <si>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</si>
  <si>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</si>
  <si>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</si>
  <si>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</si>
  <si>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</si>
  <si>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</si>
  <si>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</si>
  <si>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</si>
  <si>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</si>
  <si>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</si>
  <si>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</si>
  <si>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</si>
  <si>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</si>
  <si>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</si>
  <si>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</si>
  <si>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</si>
  <si>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</si>
  <si>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</si>
  <si>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</si>
  <si>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</si>
  <si>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</si>
  <si>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</si>
  <si>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</si>
  <si>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</si>
  <si>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</si>
  <si>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</si>
  <si>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</si>
  <si>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</si>
  <si>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</si>
  <si>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</si>
  <si>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</si>
  <si>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</si>
  <si>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</si>
  <si>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</si>
  <si>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</si>
  <si>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</si>
  <si>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</si>
  <si>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</si>
  <si>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</si>
  <si>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</si>
  <si>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</si>
  <si>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</si>
  <si>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</si>
  <si>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</si>
  <si>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</si>
  <si>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</si>
  <si>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</si>
  <si>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</si>
  <si>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</si>
  <si>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</si>
  <si>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</si>
  <si>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</si>
  <si>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</si>
  <si>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</si>
  <si>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</si>
  <si>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</si>
  <si>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</si>
  <si>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</si>
  <si>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</si>
  <si>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</si>
  <si>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</si>
  <si>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</si>
  <si>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</si>
  <si>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</si>
  <si>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</si>
  <si>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</si>
  <si>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</si>
  <si>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</si>
  <si>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</si>
  <si>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</si>
  <si>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</si>
  <si>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</si>
  <si>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</si>
  <si>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</si>
  <si>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</si>
  <si>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</si>
  <si>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</si>
  <si>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</si>
  <si>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</si>
  <si>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</si>
  <si>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</si>
  <si>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</si>
  <si>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</si>
  <si>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</si>
  <si>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</si>
  <si>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</si>
  <si>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</si>
  <si>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</si>
  <si>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</si>
  <si>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</si>
  <si>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</si>
  <si>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</si>
  <si>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</si>
  <si>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</si>
  <si>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</si>
  <si>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</si>
  <si>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</si>
  <si>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</si>
  <si>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</si>
  <si>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</si>
  <si>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</si>
  <si>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</si>
  <si>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</si>
  <si>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</si>
  <si>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</si>
  <si>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</si>
  <si>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</si>
  <si>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</si>
  <si>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</si>
  <si>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</si>
  <si>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</si>
  <si>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</si>
  <si>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</si>
  <si>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</si>
  <si>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</si>
  <si>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</si>
  <si>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</si>
  <si>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</si>
  <si>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</si>
  <si>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</si>
  <si>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</si>
  <si>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</si>
  <si>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</si>
  <si>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</si>
  <si>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</si>
  <si>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</si>
  <si>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</si>
  <si>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</si>
  <si>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</si>
  <si>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</si>
  <si>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</si>
  <si>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</si>
  <si>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</si>
  <si>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</si>
  <si>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</si>
  <si>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</si>
  <si>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</si>
  <si>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</si>
  <si>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</si>
  <si>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</si>
  <si>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</si>
  <si>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</si>
  <si>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</si>
  <si>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</si>
  <si>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</si>
  <si>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</si>
  <si>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</si>
  <si>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</si>
  <si>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</si>
  <si>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</si>
  <si>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</si>
  <si>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</si>
  <si>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</si>
  <si>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</si>
  <si>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</si>
  <si>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</si>
  <si>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</si>
  <si>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</si>
  <si>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</si>
  <si>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</si>
  <si>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</si>
  <si>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</si>
  <si>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</si>
  <si>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</si>
  <si>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</si>
  <si>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</si>
  <si>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</si>
  <si>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</si>
  <si>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</si>
  <si>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</si>
  <si>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</si>
  <si>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</si>
  <si>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</si>
  <si>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</si>
  <si>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</si>
  <si>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</si>
  <si>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</si>
  <si>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</si>
  <si>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</si>
  <si>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</si>
  <si>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</si>
  <si>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</si>
  <si>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</si>
  <si>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</si>
  <si>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</si>
  <si>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</si>
  <si>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</si>
  <si>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</si>
  <si>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</si>
  <si>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</si>
  <si>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</si>
  <si>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</si>
  <si>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</si>
  <si>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</si>
  <si>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</si>
  <si>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</si>
  <si>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</si>
  <si>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</si>
  <si>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</si>
  <si>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</si>
  <si>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</si>
  <si>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</si>
  <si>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</si>
  <si>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</si>
  <si>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</si>
  <si>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</si>
  <si>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</si>
  <si>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</si>
  <si>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</si>
  <si>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</si>
  <si>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</si>
  <si>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</si>
  <si>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</si>
  <si>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</si>
  <si>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</si>
  <si>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</si>
  <si>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</si>
  <si>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</si>
  <si>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</si>
  <si>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</si>
  <si>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</si>
  <si>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</si>
  <si>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</si>
  <si>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</si>
  <si>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</si>
  <si>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</si>
  <si>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</si>
  <si>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</si>
  <si>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</si>
  <si>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</si>
  <si>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</si>
  <si>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</si>
  <si>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</si>
  <si>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</si>
  <si>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</si>
  <si>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</si>
  <si>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</si>
  <si>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</si>
  <si>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</si>
  <si>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</si>
  <si>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</si>
  <si>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</si>
  <si>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</si>
  <si>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</si>
  <si>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</si>
  <si>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</si>
  <si>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</si>
  <si>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</si>
  <si>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</si>
  <si>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</si>
  <si>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</si>
  <si>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</si>
  <si>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</si>
  <si>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</si>
  <si>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</si>
  <si>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</si>
  <si>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</si>
  <si>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</si>
  <si>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</si>
  <si>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</si>
  <si>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</si>
  <si>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</si>
  <si>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</si>
  <si>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</si>
  <si>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</si>
  <si>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</si>
  <si>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</si>
  <si>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</si>
  <si>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</si>
  <si>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</si>
  <si>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</si>
  <si>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</si>
  <si>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</si>
  <si>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</si>
  <si>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</si>
  <si>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</si>
  <si>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</si>
  <si>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</si>
  <si>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</si>
  <si>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</si>
  <si>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</si>
  <si>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</si>
  <si>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</si>
  <si>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</si>
  <si>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</si>
  <si>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</si>
  <si>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</si>
  <si>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</si>
  <si>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</si>
  <si>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</si>
  <si>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</si>
  <si>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</si>
  <si>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</si>
  <si>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</si>
  <si>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</si>
  <si>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</si>
  <si>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</si>
  <si>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</si>
  <si>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</si>
  <si>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</si>
  <si>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</si>
  <si>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</si>
  <si>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</si>
  <si>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</si>
  <si>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</si>
  <si>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</si>
  <si>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</si>
  <si>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</si>
  <si>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</si>
  <si>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</si>
  <si>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</si>
  <si>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</si>
  <si>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</si>
  <si>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</si>
  <si>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</si>
  <si>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</si>
  <si>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</si>
  <si>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</si>
  <si>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</si>
  <si>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</si>
  <si>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</si>
  <si>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</si>
  <si>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</si>
  <si>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</si>
  <si>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</si>
  <si>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</si>
  <si>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</si>
  <si>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</si>
  <si>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</si>
  <si>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</si>
  <si>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</si>
  <si>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</si>
  <si>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</si>
  <si>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</si>
  <si>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</si>
  <si>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</si>
  <si>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</si>
  <si>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</si>
  <si>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</si>
  <si>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</si>
  <si>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</si>
  <si>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</si>
  <si>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</si>
  <si>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</si>
  <si>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</si>
  <si>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</si>
  <si>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</si>
  <si>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</si>
  <si>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</si>
  <si>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</si>
  <si>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</si>
  <si>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</si>
  <si>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</si>
  <si>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</si>
  <si>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</si>
  <si>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</si>
  <si>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</si>
  <si>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</si>
  <si>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</si>
  <si>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</si>
  <si>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</si>
  <si>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</si>
  <si>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</si>
  <si>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</si>
  <si>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</si>
  <si>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</si>
  <si>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</si>
  <si>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</si>
  <si>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</si>
  <si>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</si>
  <si>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</si>
  <si>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</si>
  <si>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</si>
  <si>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</si>
  <si>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</si>
  <si>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</si>
  <si>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</si>
  <si>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</si>
  <si>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</si>
  <si>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</si>
  <si>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</si>
  <si>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</si>
  <si>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</si>
  <si>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</si>
  <si>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</si>
  <si>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</si>
  <si>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</si>
  <si>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</si>
  <si>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</si>
  <si>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</si>
  <si>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</si>
  <si>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</si>
  <si>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</si>
  <si>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</si>
  <si>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</si>
  <si>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</si>
  <si>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</si>
  <si>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</si>
  <si>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</si>
  <si>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</si>
  <si>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</si>
  <si>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</si>
  <si>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</si>
  <si>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</si>
  <si>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</si>
  <si>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</si>
  <si>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</si>
  <si>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</si>
  <si>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</si>
  <si>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</si>
  <si>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</si>
  <si>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</si>
  <si>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</si>
  <si>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</si>
  <si>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</si>
  <si>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</si>
  <si>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</si>
  <si>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</si>
  <si>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</si>
  <si>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</si>
  <si>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</si>
  <si>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</si>
  <si>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</si>
  <si>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</si>
  <si>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</si>
  <si>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</si>
  <si>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</si>
  <si>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</si>
  <si>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</si>
  <si>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</si>
  <si>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</si>
  <si>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</si>
  <si>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</si>
  <si>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</si>
  <si>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</si>
  <si>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</si>
  <si>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</si>
  <si>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</si>
  <si>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</si>
  <si>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</si>
  <si>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</si>
  <si>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</si>
  <si>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</si>
  <si>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</si>
  <si>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</si>
  <si>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</si>
  <si>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</si>
  <si>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</si>
  <si>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</si>
  <si>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</si>
  <si>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</si>
  <si>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</si>
  <si>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</si>
  <si>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</si>
  <si>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</si>
  <si>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</si>
  <si>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</si>
  <si>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</si>
  <si>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</si>
  <si>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</si>
  <si>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</si>
  <si>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</si>
  <si>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</si>
  <si>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</si>
  <si>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</si>
  <si>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</si>
  <si>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</si>
  <si>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</si>
  <si>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</si>
  <si>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</si>
  <si>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</si>
  <si>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</si>
  <si>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</si>
  <si>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</si>
  <si>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</si>
  <si>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</si>
  <si>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</si>
  <si>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</si>
  <si>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</si>
  <si>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</si>
  <si>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</si>
  <si>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</si>
  <si>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</si>
  <si>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</si>
  <si>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</si>
  <si>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</si>
  <si>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</si>
  <si>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</si>
  <si>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</si>
  <si>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</si>
  <si>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</si>
  <si>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</si>
  <si>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</si>
  <si>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</si>
  <si>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</si>
  <si>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</si>
  <si>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</si>
  <si>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</si>
  <si>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</si>
  <si>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</si>
  <si>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</si>
  <si>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</si>
  <si>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</si>
  <si>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</si>
  <si>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</si>
  <si>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</si>
  <si>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</si>
  <si>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</si>
  <si>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</si>
  <si>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</si>
  <si>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</si>
  <si>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</si>
  <si>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</si>
  <si>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</si>
  <si>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</si>
  <si>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</si>
  <si>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</si>
  <si>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</si>
  <si>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</si>
  <si>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</si>
  <si>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</si>
  <si>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</si>
  <si>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</si>
  <si>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</si>
  <si>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</si>
  <si>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</si>
  <si>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</si>
  <si>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</si>
  <si>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</si>
  <si>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</si>
  <si>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</si>
  <si>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</si>
  <si>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</si>
  <si>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</si>
  <si>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</si>
  <si>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</si>
  <si>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</si>
  <si>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</si>
  <si>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</si>
  <si>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</si>
  <si>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</si>
  <si>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</si>
  <si>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</si>
  <si>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</si>
  <si>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</si>
  <si>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</si>
  <si>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</si>
  <si>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</si>
  <si>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</si>
  <si>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</si>
  <si>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</si>
  <si>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</si>
  <si>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</si>
  <si>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</si>
  <si>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</si>
  <si>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</si>
  <si>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</si>
  <si>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</si>
  <si>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</si>
  <si>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</si>
  <si>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</si>
  <si>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</si>
  <si>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</si>
  <si>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</si>
  <si>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</si>
  <si>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</si>
  <si>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</si>
  <si>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</si>
  <si>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</si>
  <si>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</si>
  <si>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</si>
  <si>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</si>
  <si>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</si>
  <si>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</si>
  <si>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</si>
  <si>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</si>
  <si>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</si>
  <si>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</si>
  <si>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</si>
  <si>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</si>
  <si>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</si>
  <si>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</si>
  <si>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</si>
  <si>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</si>
  <si>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</si>
  <si>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</si>
  <si>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</si>
  <si>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</si>
  <si>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</si>
  <si>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</si>
  <si>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</si>
  <si>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</si>
  <si>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</si>
  <si>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</si>
  <si>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</si>
  <si>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</si>
  <si>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</si>
  <si>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</si>
  <si>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</si>
  <si>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</si>
  <si>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</si>
  <si>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</si>
  <si>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</si>
  <si>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</si>
  <si>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</si>
  <si>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</si>
  <si>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</si>
  <si>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</si>
  <si>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</si>
  <si>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</si>
  <si>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</si>
  <si>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</si>
  <si>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</si>
  <si>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</si>
  <si>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</si>
  <si>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</si>
  <si>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</si>
  <si>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</si>
  <si>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</si>
  <si>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</si>
  <si>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</si>
  <si>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</si>
  <si>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</si>
  <si>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</si>
  <si>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</si>
  <si>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</si>
  <si>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</si>
  <si>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</si>
  <si>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</si>
  <si>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</si>
  <si>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</si>
  <si>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</si>
  <si>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</si>
  <si>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</si>
  <si>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</si>
  <si>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</si>
  <si>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</si>
  <si>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</si>
  <si>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</si>
  <si>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</si>
  <si>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</si>
  <si>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</si>
  <si>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</si>
  <si>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</si>
  <si>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</si>
  <si>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</si>
  <si>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</si>
  <si>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</si>
  <si>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</si>
  <si>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</si>
  <si>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</si>
  <si>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</si>
  <si>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</si>
  <si>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</si>
  <si>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</si>
  <si>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</si>
  <si>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</si>
  <si>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</si>
  <si>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</si>
  <si>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</si>
  <si>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</si>
  <si>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</si>
  <si>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</si>
  <si>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</si>
  <si>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</si>
  <si>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</si>
  <si>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</si>
  <si>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</si>
  <si>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</si>
  <si>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</si>
  <si>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</si>
  <si>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</si>
  <si>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</si>
  <si>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</si>
  <si>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</si>
  <si>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</si>
  <si>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</si>
  <si>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</si>
  <si>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</si>
  <si>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</si>
  <si>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</si>
  <si>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</si>
  <si>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</si>
  <si>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</si>
  <si>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</si>
  <si>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</si>
  <si>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</si>
  <si>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</si>
  <si>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</si>
  <si>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</si>
  <si>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</si>
  <si>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</si>
  <si>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</si>
  <si>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</si>
  <si>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</si>
  <si>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</si>
  <si>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</si>
  <si>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</si>
  <si>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</si>
  <si>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</si>
  <si>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</si>
  <si>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</si>
  <si>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</si>
  <si>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</si>
  <si>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</si>
  <si>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</si>
  <si>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</si>
  <si>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</si>
  <si>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</si>
  <si>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</si>
  <si>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</si>
  <si>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</si>
  <si>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</si>
  <si>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</si>
  <si>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</si>
  <si>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</si>
  <si>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</si>
  <si>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</si>
  <si>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</si>
  <si>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</si>
  <si>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</si>
  <si>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</si>
  <si>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</si>
  <si>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</si>
  <si>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</si>
  <si>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</si>
  <si>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</si>
  <si>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</si>
  <si>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</si>
  <si>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</si>
  <si>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</si>
  <si>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</si>
  <si>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</si>
  <si>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</si>
  <si>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</si>
  <si>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</si>
  <si>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</si>
  <si>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</si>
  <si>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</si>
  <si>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</si>
  <si>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</si>
  <si>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</si>
  <si>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</si>
  <si>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</si>
  <si>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</si>
  <si>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</si>
  <si>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</si>
  <si>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</si>
  <si>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</si>
  <si>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</si>
  <si>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</si>
  <si>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</si>
  <si>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</si>
  <si>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</si>
  <si>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</si>
  <si>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</si>
  <si>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</si>
  <si>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</si>
  <si>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</si>
  <si>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</si>
  <si>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</si>
  <si>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</si>
  <si>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</si>
  <si>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</si>
  <si>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</si>
  <si>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</si>
  <si>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</si>
  <si>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</si>
  <si>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</si>
  <si>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</si>
  <si>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</si>
  <si>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</si>
  <si>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</si>
  <si>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</si>
  <si>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</si>
  <si>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</si>
  <si>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</si>
  <si>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</si>
  <si>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</si>
  <si>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</si>
  <si>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</si>
  <si>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</si>
  <si>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</si>
  <si>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</si>
  <si>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</si>
  <si>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</si>
  <si>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</si>
  <si>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</si>
  <si>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</si>
  <si>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</si>
  <si>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</si>
  <si>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</si>
  <si>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</si>
  <si>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</si>
  <si>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</si>
  <si>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</si>
  <si>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</si>
  <si>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</si>
  <si>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</si>
  <si>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</si>
  <si>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</si>
  <si>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</si>
  <si>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</si>
  <si>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</si>
  <si>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</si>
  <si>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</si>
  <si>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</si>
  <si>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</si>
  <si>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</si>
  <si>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</si>
  <si>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</si>
  <si>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</si>
  <si>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</si>
  <si>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</si>
  <si>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</si>
  <si>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</si>
  <si>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</si>
  <si>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</si>
  <si>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</si>
  <si>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</si>
  <si>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</si>
  <si>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</si>
  <si>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</si>
  <si>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</si>
  <si>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</si>
  <si>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</si>
  <si>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</si>
  <si>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</si>
  <si>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</si>
  <si>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</si>
  <si>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</si>
  <si>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</si>
  <si>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</si>
  <si>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</si>
  <si>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</si>
  <si>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</si>
  <si>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</si>
  <si>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</si>
  <si>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</si>
  <si>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</si>
  <si>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</si>
  <si>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</si>
  <si>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</si>
  <si>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</si>
  <si>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</si>
  <si>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</si>
  <si>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</si>
  <si>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</si>
  <si>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</si>
  <si>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</si>
  <si>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</si>
  <si>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</si>
  <si>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</si>
  <si>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</si>
  <si>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</si>
  <si>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</si>
  <si>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</si>
  <si>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</si>
  <si>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</si>
  <si>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</si>
  <si>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</si>
  <si>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</si>
  <si>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</si>
  <si>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</si>
  <si>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</si>
  <si>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</si>
  <si>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</si>
  <si>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</si>
  <si>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</si>
  <si>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</si>
  <si>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</si>
  <si>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</si>
  <si>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</si>
  <si>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</si>
  <si>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</si>
  <si>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</si>
  <si>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</si>
  <si>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</si>
  <si>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</si>
  <si>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</si>
  <si>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</si>
  <si>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</si>
  <si>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</si>
  <si>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</si>
  <si>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</si>
  <si>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</si>
  <si>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</si>
  <si>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</si>
  <si>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</si>
  <si>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</si>
  <si>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</si>
  <si>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</si>
  <si>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</si>
  <si>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</si>
  <si>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</si>
  <si>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</si>
  <si>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</si>
  <si>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</si>
  <si>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</si>
  <si>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</si>
  <si>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</si>
  <si>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</si>
  <si>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</si>
  <si>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</si>
  <si>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</si>
  <si>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</si>
  <si>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</si>
  <si>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</si>
  <si>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</si>
  <si>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</si>
  <si>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</si>
  <si>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</si>
  <si>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</si>
  <si>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</si>
  <si>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</si>
  <si>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</si>
  <si>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</si>
  <si>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</si>
  <si>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</si>
  <si>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</si>
  <si>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</si>
  <si>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</si>
  <si>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</si>
  <si>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</si>
  <si>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</si>
  <si>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</si>
  <si>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</si>
  <si>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</si>
  <si>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</si>
  <si>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</si>
  <si>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</si>
  <si>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</si>
  <si>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</si>
  <si>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</si>
  <si>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</si>
  <si>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</si>
  <si>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</si>
  <si>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</si>
  <si>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</si>
  <si>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</si>
  <si>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</si>
  <si>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</si>
  <si>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</si>
  <si>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</si>
  <si>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</si>
  <si>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</si>
  <si>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</si>
  <si>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</si>
  <si>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</si>
  <si>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</si>
  <si>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</si>
  <si>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</si>
  <si>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</si>
  <si>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</si>
  <si>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</si>
  <si>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</si>
  <si>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</si>
  <si>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</si>
  <si>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</si>
  <si>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</si>
  <si>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</si>
  <si>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</si>
  <si>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</si>
  <si>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</si>
  <si>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</si>
  <si>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</si>
  <si>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</si>
  <si>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</si>
  <si>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</si>
  <si>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</si>
  <si>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</si>
  <si>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</si>
  <si>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</si>
  <si>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</si>
  <si>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</si>
  <si>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</si>
  <si>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</si>
  <si>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</si>
  <si>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</si>
  <si>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</si>
  <si>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</si>
  <si>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</si>
  <si>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</si>
  <si>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</si>
  <si>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</si>
  <si>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</si>
  <si>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</si>
  <si>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</si>
  <si>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</si>
  <si>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</si>
  <si>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</si>
  <si>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</si>
  <si>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</si>
  <si>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</si>
  <si>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</si>
  <si>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</si>
  <si>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</si>
  <si>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</si>
  <si>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</si>
  <si>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</si>
  <si>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</si>
  <si>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</si>
  <si>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</si>
  <si>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</si>
  <si>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</si>
  <si>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</si>
  <si>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</si>
  <si>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</si>
  <si>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</si>
  <si>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</si>
  <si>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</si>
  <si>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</si>
  <si>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</si>
  <si>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</si>
  <si>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</si>
  <si>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</si>
  <si>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</si>
  <si>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</si>
  <si>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</si>
  <si>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</si>
  <si>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</si>
  <si>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</si>
  <si>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</si>
  <si>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</si>
  <si>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</si>
  <si>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</si>
  <si>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</si>
  <si>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</si>
  <si>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</si>
  <si>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</si>
  <si>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</si>
  <si>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</si>
  <si>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</si>
  <si>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</si>
  <si>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</si>
  <si>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</si>
  <si>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</si>
  <si>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</si>
  <si>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</si>
  <si>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</si>
  <si>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</si>
  <si>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</si>
  <si>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</si>
  <si>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</si>
  <si>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</si>
  <si>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</si>
  <si>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</si>
  <si>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</si>
  <si>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</si>
  <si>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</si>
  <si>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</si>
  <si>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</si>
  <si>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</si>
  <si>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</si>
  <si>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</si>
  <si>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</si>
  <si>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</si>
  <si>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</si>
  <si>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</si>
  <si>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</si>
  <si>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</si>
  <si>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</si>
  <si>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</si>
  <si>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</si>
  <si>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</si>
  <si>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</si>
  <si>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</si>
  <si>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</si>
  <si>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</si>
  <si>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</si>
  <si>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</si>
  <si>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</si>
  <si>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</si>
  <si>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</si>
  <si>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</si>
  <si>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</si>
  <si>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</si>
  <si>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</si>
  <si>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</si>
  <si>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</si>
  <si>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</si>
  <si>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</si>
  <si>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</si>
  <si>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</si>
  <si>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</si>
  <si>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</si>
  <si>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</si>
  <si>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</si>
  <si>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</si>
  <si>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</si>
  <si>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</si>
  <si>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</si>
  <si>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</si>
  <si>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</si>
  <si>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</si>
  <si>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</si>
  <si>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</si>
  <si>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</si>
  <si>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</si>
  <si>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</si>
  <si>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</si>
  <si>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</si>
  <si>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</si>
  <si>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</si>
  <si>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</si>
  <si>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</si>
  <si>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</si>
  <si>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</si>
  <si>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</si>
  <si>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</si>
  <si>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</si>
  <si>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</si>
  <si>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</si>
  <si>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</si>
  <si>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</si>
  <si>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</si>
  <si>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</si>
  <si>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</si>
  <si>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</si>
  <si>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</si>
  <si>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</si>
  <si>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</si>
  <si>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</si>
  <si>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</si>
  <si>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</si>
  <si>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</si>
  <si>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</si>
  <si>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</si>
  <si>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</si>
  <si>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</si>
  <si>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</si>
  <si>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</si>
  <si>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</si>
  <si>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</si>
  <si>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</si>
  <si>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</si>
  <si>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</si>
  <si>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</si>
  <si>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</si>
  <si>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</si>
  <si>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</si>
  <si>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</si>
  <si>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</si>
  <si>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</si>
  <si>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</si>
  <si>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</si>
  <si>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</si>
  <si>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</si>
  <si>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</si>
  <si>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</si>
  <si>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</si>
  <si>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</si>
  <si>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</si>
  <si>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</si>
  <si>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</si>
  <si>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</si>
  <si>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</si>
  <si>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</si>
  <si>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</si>
  <si>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</si>
  <si>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</si>
  <si>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</si>
  <si>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</si>
  <si>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</si>
  <si>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</si>
  <si>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</si>
  <si>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</si>
  <si>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</si>
  <si>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</si>
  <si>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</si>
  <si>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</si>
  <si>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</si>
  <si>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</si>
  <si>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</si>
  <si>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</si>
  <si>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</si>
  <si>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</si>
  <si>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</si>
  <si>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</si>
  <si>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</si>
  <si>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</si>
  <si>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</si>
  <si>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</si>
  <si>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</si>
  <si>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</si>
  <si>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</si>
  <si>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</si>
  <si>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</si>
  <si>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</si>
  <si>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</si>
  <si>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</si>
  <si>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</si>
  <si>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</si>
  <si>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</si>
  <si>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</si>
  <si>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</si>
  <si>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</si>
  <si>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</si>
  <si>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</si>
  <si>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</si>
  <si>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</si>
  <si>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</si>
  <si>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</si>
  <si>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</si>
  <si>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</si>
  <si>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</si>
  <si>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</si>
  <si>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</si>
  <si>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</si>
  <si>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</si>
  <si>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</si>
  <si>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</si>
  <si>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</si>
  <si>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</si>
  <si>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</si>
  <si>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</si>
  <si>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</si>
  <si>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</si>
  <si>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</si>
  <si>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</si>
  <si>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</si>
  <si>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</si>
  <si>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</si>
  <si>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</si>
  <si>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</si>
  <si>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</si>
  <si>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</si>
  <si>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</si>
  <si>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</si>
  <si>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</si>
  <si>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</si>
  <si>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</si>
  <si>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</si>
  <si>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</si>
  <si>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</si>
  <si>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</si>
  <si>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</si>
  <si>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</si>
  <si>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</si>
  <si>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</si>
  <si>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</si>
  <si>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</si>
  <si>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</si>
  <si>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</si>
  <si>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</si>
  <si>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</si>
  <si>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</si>
  <si>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</si>
  <si>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</si>
  <si>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</si>
  <si>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</si>
  <si>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</si>
  <si>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</si>
  <si>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</si>
  <si>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</si>
  <si>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</si>
  <si>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</si>
  <si>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</si>
  <si>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</si>
  <si>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</si>
  <si>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</si>
  <si>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</si>
  <si>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</si>
  <si>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</si>
  <si>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</si>
  <si>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</si>
  <si>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</si>
  <si>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</si>
  <si>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</si>
  <si>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</si>
  <si>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</si>
  <si>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</si>
  <si>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</si>
  <si>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</si>
  <si>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</si>
  <si>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</si>
  <si>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</si>
  <si>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</si>
  <si>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</si>
  <si>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</si>
  <si>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</si>
  <si>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</si>
  <si>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</si>
  <si>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</si>
  <si>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</si>
  <si>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</si>
  <si>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</si>
  <si>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</si>
  <si>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</si>
  <si>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</si>
  <si>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</si>
  <si>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</si>
  <si>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</si>
  <si>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</si>
  <si>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</si>
  <si>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</si>
  <si>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</si>
  <si>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</si>
  <si>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</si>
  <si>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</si>
  <si>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</si>
  <si>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</si>
  <si>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</si>
  <si>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</si>
  <si>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</si>
  <si>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</si>
  <si>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</si>
  <si>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</si>
  <si>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</si>
  <si>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</si>
  <si>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</si>
  <si>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</si>
  <si>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</si>
  <si>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</si>
  <si>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</si>
  <si>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</si>
  <si>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</si>
  <si>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</si>
  <si>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</si>
  <si>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</si>
  <si>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</si>
  <si>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</si>
  <si>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</si>
  <si>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</si>
  <si>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</si>
  <si>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</si>
  <si>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</si>
  <si>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</si>
  <si>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</si>
  <si>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</si>
  <si>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</si>
  <si>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</si>
  <si>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</si>
  <si>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</si>
  <si>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</si>
  <si>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</si>
  <si>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</si>
  <si>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</si>
  <si>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</si>
  <si>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</si>
  <si>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</si>
  <si>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</si>
  <si>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</si>
  <si>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</si>
  <si>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</si>
  <si>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</si>
  <si>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</si>
  <si>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</si>
  <si>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</si>
  <si>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</si>
  <si>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</si>
  <si>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</si>
  <si>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</si>
  <si>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</si>
  <si>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</si>
  <si>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</si>
  <si>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</si>
  <si>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</si>
  <si>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</si>
  <si>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</si>
  <si>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</si>
  <si>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</si>
  <si>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</si>
  <si>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</si>
  <si>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</si>
  <si>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</si>
  <si>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</si>
  <si>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</si>
  <si>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</si>
  <si>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</si>
  <si>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</si>
  <si>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</si>
  <si>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</si>
  <si>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</si>
  <si>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</si>
  <si>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</si>
  <si>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</si>
  <si>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</si>
  <si>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</si>
  <si>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</si>
  <si>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</si>
  <si>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</si>
  <si>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</si>
  <si>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</si>
  <si>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</si>
  <si>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</si>
  <si>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</si>
  <si>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</si>
  <si>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</si>
  <si>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</si>
  <si>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</si>
  <si>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</si>
  <si>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</si>
  <si>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</si>
  <si>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</si>
  <si>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</si>
  <si>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</si>
  <si>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</si>
  <si>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</si>
  <si>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</si>
  <si>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</si>
  <si>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</si>
  <si>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</si>
  <si>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</si>
  <si>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</si>
  <si>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</si>
  <si>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</si>
  <si>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</si>
  <si>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</si>
  <si>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</si>
  <si>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</si>
  <si>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</si>
  <si>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</si>
  <si>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</si>
  <si>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</si>
  <si>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</si>
  <si>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</si>
  <si>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</si>
  <si>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</si>
  <si>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</si>
  <si>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</si>
  <si>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</si>
  <si>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</si>
  <si>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</si>
  <si>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</si>
  <si>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</si>
  <si>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</si>
  <si>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</si>
  <si>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</si>
  <si>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</si>
  <si>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</si>
  <si>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</si>
  <si>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</si>
  <si>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</si>
  <si>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</si>
  <si>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</si>
  <si>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</si>
  <si>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</si>
  <si>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</si>
  <si>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</si>
  <si>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</si>
  <si>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</si>
  <si>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</si>
  <si>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</si>
  <si>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</si>
  <si>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</si>
  <si>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</si>
  <si>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</si>
  <si>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</si>
  <si>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</si>
  <si>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</si>
  <si>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</si>
  <si>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</si>
  <si>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</si>
  <si>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</si>
  <si>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</si>
  <si>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</si>
  <si>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</si>
  <si>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</si>
  <si>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</si>
  <si>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</si>
  <si>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</si>
  <si>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</si>
  <si>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</si>
  <si>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</si>
  <si>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</si>
  <si>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</si>
  <si>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</si>
  <si>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</si>
  <si>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</si>
  <si>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</si>
  <si>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</si>
  <si>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</si>
  <si>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</si>
  <si>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</si>
  <si>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</si>
  <si>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</si>
  <si>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</si>
  <si>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</si>
  <si>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</si>
  <si>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</si>
  <si>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</si>
  <si>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</si>
  <si>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</si>
  <si>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</si>
  <si>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</si>
  <si>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</si>
  <si>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</si>
  <si>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</si>
  <si>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</si>
  <si>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</si>
  <si>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</si>
  <si>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</si>
  <si>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</si>
  <si>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</si>
  <si>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</si>
  <si>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</si>
  <si>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</si>
  <si>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</si>
  <si>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</si>
  <si>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</si>
  <si>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</si>
  <si>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</si>
  <si>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</si>
  <si>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</si>
  <si>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</si>
  <si>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</si>
  <si>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</si>
  <si>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</si>
  <si>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</si>
  <si>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</si>
  <si>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</si>
  <si>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</si>
  <si>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</si>
  <si>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</si>
  <si>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</si>
  <si>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</si>
  <si>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</si>
  <si>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</si>
  <si>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</si>
  <si>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</si>
  <si>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</si>
  <si>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</si>
  <si>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</si>
  <si>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</si>
  <si>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</si>
  <si>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</si>
  <si>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</si>
  <si>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</si>
  <si>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</si>
  <si>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</si>
  <si>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</si>
  <si>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</si>
  <si>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</si>
  <si>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</si>
  <si>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</si>
  <si>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</si>
  <si>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</si>
  <si>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</si>
  <si>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</si>
  <si>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</si>
  <si>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</si>
  <si>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</si>
  <si>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</si>
  <si>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</si>
  <si>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</si>
  <si>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</si>
  <si>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</si>
  <si>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</si>
  <si>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</si>
  <si>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</si>
  <si>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</si>
  <si>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</si>
  <si>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</si>
  <si>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</si>
  <si>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</si>
  <si>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</si>
  <si>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</si>
  <si>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</si>
  <si>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</si>
  <si>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</si>
  <si>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</si>
  <si>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</si>
  <si>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</si>
  <si>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</si>
  <si>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</si>
  <si>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</si>
  <si>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</si>
  <si>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</si>
  <si>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</si>
  <si>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</si>
  <si>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</si>
  <si>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</si>
  <si>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</si>
  <si>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</si>
  <si>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</si>
  <si>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</si>
  <si>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</si>
  <si>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</si>
  <si>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</si>
  <si>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</si>
  <si>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</si>
  <si>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</si>
  <si>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</si>
  <si>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</si>
  <si>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</si>
  <si>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</si>
  <si>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</si>
  <si>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</si>
  <si>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</si>
  <si>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</si>
  <si>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</si>
  <si>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</si>
  <si>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</si>
  <si>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</si>
  <si>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</si>
  <si>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</si>
  <si>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</si>
  <si>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</si>
  <si>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</si>
  <si>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</si>
  <si>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</si>
  <si>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</si>
  <si>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</si>
  <si>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</si>
  <si>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</si>
  <si>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</si>
  <si>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</si>
  <si>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</si>
  <si>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</si>
  <si>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</si>
  <si>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</si>
  <si>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</si>
  <si>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</si>
  <si>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</si>
  <si>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</si>
  <si>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</si>
  <si>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</si>
  <si>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</si>
  <si>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</si>
  <si>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</si>
  <si>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</si>
  <si>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</si>
  <si>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</si>
  <si>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</si>
  <si>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</si>
  <si>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</si>
  <si>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</si>
  <si>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</si>
  <si>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</si>
  <si>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</si>
  <si>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</si>
  <si>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</si>
  <si>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</si>
  <si>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</si>
  <si>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</si>
  <si>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</si>
  <si>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</si>
  <si>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</si>
  <si>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</si>
  <si>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</si>
  <si>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</si>
  <si>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</si>
  <si>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</si>
  <si>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</si>
  <si>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</si>
  <si>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</si>
  <si>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</si>
  <si>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</si>
  <si>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</si>
  <si>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</si>
  <si>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</si>
  <si>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</si>
  <si>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</si>
  <si>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</si>
  <si>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</si>
  <si>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</si>
  <si>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</si>
  <si>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</si>
  <si>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</si>
  <si>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</si>
  <si>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</si>
  <si>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</si>
  <si>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</si>
  <si>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</si>
  <si>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</si>
  <si>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</si>
  <si>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</si>
  <si>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</si>
  <si>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</si>
  <si>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</si>
  <si>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</si>
  <si>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</si>
  <si>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</si>
  <si>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</si>
  <si>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</si>
  <si>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</si>
  <si>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</si>
  <si>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</si>
  <si>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</si>
  <si>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</si>
  <si>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</si>
  <si>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</si>
  <si>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</si>
  <si>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</si>
  <si>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</si>
  <si>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</si>
  <si>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</si>
  <si>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</si>
  <si>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</si>
  <si>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</si>
  <si>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</si>
  <si>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</si>
  <si>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</si>
  <si>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</si>
  <si>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</si>
  <si>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</si>
  <si>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</si>
  <si>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</si>
  <si>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</si>
  <si>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</si>
  <si>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</si>
  <si>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</si>
  <si>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</si>
  <si>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</si>
  <si>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</si>
  <si>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</si>
  <si>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</si>
  <si>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</si>
  <si>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</si>
  <si>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</si>
  <si>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</si>
  <si>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</si>
  <si>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</si>
  <si>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</si>
  <si>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</si>
  <si>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</si>
  <si>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</si>
  <si>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</si>
  <si>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</si>
  <si>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</si>
  <si>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</si>
  <si>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</si>
  <si>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</si>
  <si>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</si>
  <si>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</si>
  <si>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</si>
  <si>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</si>
  <si>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</si>
  <si>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</si>
  <si>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</si>
  <si>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</si>
  <si>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</si>
  <si>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</si>
  <si>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</si>
  <si>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</si>
  <si>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</si>
  <si>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</si>
  <si>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</si>
  <si>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</si>
  <si>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</si>
  <si>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</si>
  <si>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</si>
  <si>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</si>
  <si>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</si>
  <si>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</si>
  <si>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</si>
  <si>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</si>
  <si>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</si>
  <si>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</si>
  <si>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</si>
  <si>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</si>
  <si>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</si>
  <si>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</si>
  <si>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</si>
  <si>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</si>
  <si>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</si>
  <si>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</si>
  <si>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</si>
  <si>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</si>
  <si>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</si>
  <si>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</si>
  <si>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</si>
  <si>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</si>
  <si>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</si>
  <si>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</si>
  <si>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</si>
  <si>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</si>
  <si>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</si>
  <si>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</si>
  <si>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</si>
  <si>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</si>
  <si>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</si>
  <si>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</si>
  <si>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</si>
  <si>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</si>
  <si>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</si>
  <si>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</si>
  <si>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</si>
  <si>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</si>
  <si>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</si>
  <si>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</si>
  <si>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</si>
  <si>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</si>
  <si>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</si>
  <si>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</si>
  <si>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</si>
  <si>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</si>
  <si>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</si>
  <si>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</si>
  <si>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</si>
  <si>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</si>
  <si>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</si>
  <si>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</si>
  <si>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</si>
  <si>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</si>
  <si>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</si>
  <si>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</si>
  <si>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</si>
  <si>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</si>
  <si>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</si>
  <si>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</si>
  <si>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</si>
  <si>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</si>
  <si>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</si>
  <si>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</si>
  <si>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</si>
  <si>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</si>
  <si>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</si>
  <si>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</si>
  <si>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</si>
  <si>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</si>
  <si>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</si>
  <si>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</si>
  <si>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</si>
  <si>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</si>
  <si>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</si>
  <si>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</si>
  <si>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</si>
  <si>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</si>
  <si>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</si>
  <si>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</si>
  <si>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</si>
  <si>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</si>
  <si>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</si>
  <si>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</si>
  <si>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</si>
  <si>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</si>
  <si>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</si>
  <si>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</si>
  <si>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</si>
  <si>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</si>
  <si>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</si>
  <si>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</si>
  <si>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</si>
  <si>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</si>
  <si>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</si>
  <si>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</si>
  <si>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</si>
  <si>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</si>
  <si>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</si>
  <si>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</si>
  <si>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</si>
  <si>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</si>
  <si>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</si>
  <si>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</si>
  <si>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</si>
  <si>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</si>
  <si>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</si>
  <si>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</si>
  <si>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</si>
  <si>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</si>
  <si>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</si>
  <si>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</si>
  <si>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</si>
  <si>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</si>
  <si>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</si>
  <si>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</si>
  <si>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</si>
  <si>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</si>
  <si>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</si>
  <si>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</si>
  <si>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</si>
  <si>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</si>
  <si>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</si>
  <si>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</si>
  <si>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</si>
  <si>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</si>
  <si>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</si>
  <si>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</si>
  <si>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</si>
  <si>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</si>
  <si>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</si>
  <si>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</si>
  <si>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</si>
  <si>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</si>
  <si>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</si>
  <si>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</si>
  <si>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</si>
  <si>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</si>
  <si>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</si>
  <si>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</si>
  <si>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</si>
  <si>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</si>
  <si>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</si>
  <si>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</si>
  <si>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</si>
  <si>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</si>
  <si>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</si>
  <si>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</si>
  <si>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</si>
  <si>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</si>
  <si>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</si>
  <si>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</si>
  <si>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</si>
  <si>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</si>
  <si>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</si>
  <si>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</si>
  <si>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</si>
  <si>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</si>
  <si>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</si>
  <si>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</si>
  <si>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</si>
  <si>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</si>
  <si>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</si>
  <si>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</si>
  <si>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</si>
  <si>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</si>
  <si>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</si>
  <si>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</si>
  <si>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</si>
  <si>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</si>
  <si>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</si>
  <si>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</si>
  <si>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</si>
  <si>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</si>
  <si>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</si>
  <si>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</si>
  <si>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</si>
  <si>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</si>
  <si>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</si>
  <si>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</si>
  <si>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</si>
  <si>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</si>
  <si>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</si>
  <si>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</si>
  <si>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</si>
  <si>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</si>
  <si>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</si>
  <si>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</si>
  <si>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</si>
  <si>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</si>
  <si>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</si>
  <si>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</si>
  <si>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</si>
  <si>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</si>
  <si>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</si>
  <si>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</si>
  <si>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</si>
  <si>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</si>
  <si>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</si>
  <si>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</si>
  <si>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</si>
  <si>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</si>
  <si>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</si>
  <si>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</si>
  <si>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</si>
  <si>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</si>
  <si>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</si>
  <si>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</si>
  <si>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</si>
  <si>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</si>
  <si>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</si>
  <si>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</si>
  <si>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</si>
  <si>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</si>
  <si>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</si>
  <si>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</si>
  <si>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</si>
  <si>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</si>
  <si>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</si>
  <si>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</si>
  <si>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</si>
  <si>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</si>
  <si>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</si>
  <si>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</si>
  <si>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</si>
  <si>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</si>
  <si>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</si>
  <si>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</si>
  <si>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</si>
  <si>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</si>
  <si>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</si>
  <si>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</si>
  <si>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</si>
  <si>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</si>
  <si>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</si>
  <si>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</si>
  <si>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</si>
  <si>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</si>
  <si>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</si>
  <si>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</si>
  <si>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</si>
  <si>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</si>
  <si>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</si>
  <si>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</si>
  <si>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</si>
  <si>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</si>
  <si>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</si>
  <si>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</si>
  <si>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</si>
  <si>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</si>
  <si>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</si>
  <si>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</si>
  <si>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</si>
  <si>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</si>
  <si>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</si>
  <si>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</si>
  <si>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</si>
  <si>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</si>
  <si>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</si>
  <si>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</si>
  <si>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</si>
  <si>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</si>
  <si>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</si>
  <si>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</si>
  <si>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</si>
  <si>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</si>
  <si>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</si>
  <si>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</si>
  <si>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</si>
  <si>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</si>
  <si>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</si>
  <si>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</si>
  <si>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</si>
  <si>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</si>
  <si>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</si>
  <si>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</si>
  <si>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</si>
  <si>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</si>
  <si>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</si>
  <si>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</si>
  <si>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</si>
  <si>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</si>
  <si>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</si>
  <si>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</si>
  <si>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</si>
  <si>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</si>
  <si>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</si>
  <si>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</si>
  <si>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</si>
  <si>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</si>
  <si>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</si>
  <si>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</si>
  <si>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</si>
  <si>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</si>
  <si>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</si>
  <si>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</si>
  <si>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</si>
  <si>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</si>
  <si>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</si>
  <si>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</si>
  <si>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</si>
  <si>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</si>
  <si>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</si>
  <si>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</si>
  <si>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</si>
  <si>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</si>
  <si>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</si>
  <si>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</si>
  <si>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</si>
  <si>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</si>
  <si>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</si>
  <si>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</si>
  <si>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</si>
  <si>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</si>
  <si>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</si>
  <si>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</si>
  <si>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</si>
  <si>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</si>
  <si>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</si>
  <si>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</si>
  <si>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</si>
  <si>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</si>
  <si>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</si>
  <si>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</si>
  <si>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</si>
  <si>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</si>
  <si>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</si>
  <si>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</si>
  <si>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</si>
  <si>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</si>
  <si>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</si>
  <si>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</si>
  <si>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</si>
  <si>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</si>
  <si>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</si>
  <si>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</si>
  <si>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</si>
  <si>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</si>
  <si>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</si>
  <si>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</si>
  <si>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</si>
  <si>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</si>
  <si>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</si>
  <si>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</si>
  <si>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</si>
  <si>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</si>
  <si>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</si>
  <si>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</si>
  <si>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</si>
  <si>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</si>
  <si>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</si>
  <si>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</si>
  <si>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</si>
  <si>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</si>
  <si>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</si>
  <si>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</si>
  <si>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</si>
  <si>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</si>
  <si>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</si>
  <si>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</si>
  <si>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</si>
  <si>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</si>
  <si>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</si>
  <si>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</si>
  <si>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</si>
  <si>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</si>
  <si>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</si>
  <si>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</si>
  <si>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</si>
  <si>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</si>
  <si>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</si>
  <si>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</si>
  <si>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</si>
  <si>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</si>
  <si>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</si>
  <si>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</si>
  <si>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</si>
  <si>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</si>
  <si>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</si>
  <si>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</si>
  <si>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</si>
  <si>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</si>
  <si>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</si>
  <si>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</si>
  <si>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</si>
  <si>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</si>
  <si>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</si>
  <si>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</si>
  <si>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</si>
  <si>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</si>
  <si>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</si>
  <si>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</si>
  <si>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</si>
  <si>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</si>
  <si>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</si>
  <si>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</si>
  <si>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</si>
  <si>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</si>
  <si>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</si>
  <si>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</si>
  <si>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</si>
  <si>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</si>
  <si>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</si>
  <si>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</si>
  <si>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</si>
  <si>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</si>
  <si>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</si>
  <si>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</si>
  <si>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</si>
  <si>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</si>
  <si>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</si>
  <si>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</si>
  <si>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</si>
  <si>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</si>
  <si>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</si>
  <si>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</si>
  <si>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</si>
  <si>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</si>
  <si>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</si>
  <si>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</si>
  <si>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</si>
  <si>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</si>
  <si>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</si>
  <si>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</si>
  <si>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</si>
  <si>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</si>
  <si>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</si>
  <si>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</si>
  <si>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</si>
  <si>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</si>
  <si>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</si>
  <si>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</si>
  <si>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</si>
  <si>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</si>
  <si>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</si>
  <si>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</si>
  <si>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</si>
  <si>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</si>
  <si>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</si>
  <si>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</si>
  <si>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</si>
  <si>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</si>
  <si>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</si>
  <si>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</si>
  <si>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</si>
  <si>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</si>
  <si>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</si>
  <si>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</si>
  <si>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</si>
  <si>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</si>
  <si>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</si>
  <si>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</si>
  <si>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</si>
  <si>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</si>
  <si>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</si>
  <si>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</si>
  <si>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</si>
  <si>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</si>
  <si>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</si>
  <si>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</si>
  <si>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</si>
  <si>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</si>
  <si>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</si>
  <si>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</si>
  <si>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</si>
  <si>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</si>
  <si>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</si>
  <si>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</si>
  <si>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</si>
  <si>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</si>
  <si>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</si>
  <si>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</si>
  <si>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</si>
  <si>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</si>
  <si>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</si>
  <si>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</si>
  <si>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</si>
  <si>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</si>
  <si>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</si>
  <si>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</si>
  <si>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</si>
  <si>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</si>
  <si>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</si>
  <si>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</si>
  <si>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</si>
  <si>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</si>
  <si>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</si>
  <si>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</si>
  <si>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</si>
  <si>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</si>
  <si>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</si>
  <si>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</si>
  <si>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</si>
  <si>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</si>
  <si>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</si>
  <si>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</si>
  <si>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</si>
  <si>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</si>
  <si>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</si>
  <si>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</si>
  <si>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</si>
  <si>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</si>
  <si>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</si>
  <si>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</si>
  <si>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</si>
  <si>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</si>
  <si>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</si>
  <si>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</si>
  <si>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</si>
  <si>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</si>
  <si>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</si>
  <si>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</si>
  <si>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</si>
  <si>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</si>
  <si>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</si>
  <si>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</si>
  <si>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</si>
  <si>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</si>
  <si>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</si>
  <si>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</si>
  <si>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</si>
  <si>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</si>
  <si>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</si>
  <si>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</si>
  <si>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</si>
  <si>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</si>
  <si>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</si>
  <si>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</si>
  <si>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</si>
  <si>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</si>
  <si>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</si>
  <si>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</si>
  <si>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</si>
  <si>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</si>
  <si>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</si>
  <si>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</si>
  <si>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</si>
  <si>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</si>
  <si>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</si>
  <si>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</si>
  <si>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</si>
  <si>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</si>
  <si>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</si>
  <si>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</si>
  <si>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</si>
  <si>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</si>
  <si>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</si>
  <si>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</si>
  <si>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</si>
  <si>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</si>
  <si>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</si>
  <si>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</si>
  <si>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</si>
  <si>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</si>
  <si>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</si>
  <si>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</si>
  <si>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</si>
  <si>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</si>
  <si>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</si>
  <si>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</si>
  <si>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</si>
  <si>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</si>
  <si>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</si>
  <si>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</si>
  <si>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</si>
  <si>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</si>
  <si>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</si>
  <si>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</si>
  <si>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</si>
  <si>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</si>
  <si>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</si>
  <si>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</si>
  <si>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</si>
  <si>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</si>
  <si>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</si>
  <si>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</si>
  <si>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</si>
  <si>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</si>
  <si>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</si>
  <si>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</si>
  <si>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</si>
  <si>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</si>
  <si>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</si>
  <si>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</si>
  <si>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</si>
  <si>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</si>
  <si>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</si>
  <si>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</si>
  <si>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</si>
  <si>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</si>
  <si>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</si>
  <si>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</si>
  <si>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</si>
  <si>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</si>
  <si>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</si>
  <si>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</si>
  <si>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</si>
  <si>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</si>
  <si>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</si>
  <si>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</si>
  <si>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</si>
  <si>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</si>
  <si>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</si>
  <si>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</si>
  <si>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</si>
  <si>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</si>
  <si>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</si>
  <si>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</si>
  <si>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</si>
  <si>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</si>
  <si>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</si>
  <si>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</si>
  <si>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</si>
  <si>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</si>
  <si>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</si>
  <si>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</si>
  <si>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</si>
  <si>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</si>
  <si>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</si>
  <si>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</si>
  <si>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</si>
  <si>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</si>
  <si>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</si>
  <si>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</si>
  <si>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</si>
  <si>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</si>
  <si>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</si>
  <si>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</si>
  <si>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</si>
  <si>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</si>
  <si>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</si>
  <si>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</si>
  <si>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</si>
  <si>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</si>
  <si>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</si>
  <si>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</si>
  <si>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</si>
  <si>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</si>
  <si>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</si>
  <si>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</si>
  <si>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</si>
  <si>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</si>
  <si>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</si>
  <si>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</si>
  <si>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</si>
  <si>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</si>
  <si>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</si>
  <si>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</si>
  <si>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</si>
  <si>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</si>
  <si>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</si>
  <si>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</si>
  <si>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</si>
  <si>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</si>
  <si>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</si>
  <si>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</si>
  <si>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</si>
  <si>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</si>
  <si>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</si>
  <si>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</si>
  <si>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</si>
  <si>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</si>
  <si>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</si>
  <si>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</si>
  <si>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</si>
  <si>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</si>
  <si>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</si>
  <si>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</si>
  <si>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</si>
  <si>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</si>
  <si>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</si>
  <si>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</si>
  <si>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</si>
  <si>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</si>
  <si>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</si>
  <si>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</si>
  <si>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</si>
  <si>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</si>
  <si>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</si>
  <si>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</si>
  <si>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</si>
  <si>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</si>
  <si>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</si>
  <si>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</si>
  <si>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</si>
  <si>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</si>
  <si>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</si>
  <si>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</si>
  <si>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</si>
  <si>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</si>
  <si>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</si>
  <si>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</si>
  <si>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</si>
  <si>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</si>
  <si>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</si>
  <si>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</si>
  <si>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</si>
  <si>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</si>
  <si>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</si>
  <si>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</si>
  <si>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</si>
  <si>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</si>
  <si>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</si>
  <si>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</si>
  <si>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</si>
  <si>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</si>
  <si>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</si>
  <si>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</si>
  <si>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</si>
  <si>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</si>
  <si>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</si>
  <si>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</si>
  <si>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</si>
  <si>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</si>
  <si>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</si>
  <si>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</si>
  <si>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</si>
  <si>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</si>
  <si>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</si>
  <si>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</si>
  <si>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</si>
  <si>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</si>
  <si>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</si>
  <si>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</si>
  <si>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</si>
  <si>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</si>
  <si>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</si>
  <si>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</si>
  <si>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</si>
  <si>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</si>
  <si>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</si>
  <si>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</si>
  <si>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</si>
  <si>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</si>
  <si>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</si>
  <si>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</si>
  <si>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</si>
  <si>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</si>
  <si>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</si>
  <si>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</si>
  <si>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</si>
  <si>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</si>
  <si>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</si>
  <si>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</si>
  <si>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</si>
  <si>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</si>
  <si>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</si>
  <si>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</si>
  <si>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</si>
  <si>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</si>
  <si>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</si>
  <si>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</si>
  <si>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</si>
  <si>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</si>
  <si>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</si>
  <si>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</si>
  <si>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</si>
  <si>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</si>
  <si>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</si>
  <si>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</si>
  <si>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</si>
  <si>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</si>
  <si>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</si>
  <si>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</si>
  <si>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</si>
  <si>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</si>
  <si>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</si>
  <si>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</si>
  <si>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</si>
  <si>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</si>
  <si>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</si>
  <si>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</si>
  <si>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</si>
  <si>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</si>
  <si>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</si>
  <si>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</si>
  <si>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</si>
  <si>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</si>
  <si>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</si>
  <si>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</si>
  <si>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</si>
  <si>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</si>
  <si>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</si>
  <si>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</si>
  <si>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</si>
  <si>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</si>
  <si>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</si>
  <si>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</si>
  <si>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</si>
  <si>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</si>
  <si>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</si>
  <si>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</si>
  <si>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</si>
  <si>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</si>
  <si>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</si>
  <si>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</si>
  <si>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</si>
  <si>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</si>
  <si>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</si>
  <si>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</si>
  <si>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</si>
  <si>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</si>
  <si>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</si>
  <si>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</si>
  <si>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</si>
  <si>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</si>
  <si>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</si>
  <si>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</si>
  <si>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</si>
  <si>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</si>
  <si>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</si>
  <si>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</si>
  <si>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</si>
  <si>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</si>
  <si>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</si>
  <si>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</si>
  <si>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</si>
  <si>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</si>
  <si>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</si>
  <si>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</si>
  <si>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</si>
  <si>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</si>
  <si>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</si>
  <si>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</si>
  <si>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</si>
  <si>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</si>
  <si>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</si>
  <si>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</si>
  <si>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</si>
  <si>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</si>
  <si>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</si>
  <si>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</si>
  <si>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</si>
  <si>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</si>
  <si>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</si>
  <si>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</si>
  <si>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</si>
  <si>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</si>
  <si>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</si>
  <si>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</si>
  <si>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</si>
  <si>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</si>
  <si>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</si>
  <si>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</si>
  <si>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</si>
  <si>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</si>
  <si>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</si>
  <si>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</si>
  <si>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</si>
  <si>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</si>
  <si>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</si>
  <si>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</si>
  <si>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</si>
  <si>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</si>
  <si>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</si>
  <si>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</si>
  <si>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</si>
  <si>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</si>
  <si>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</si>
  <si>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</si>
  <si>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</si>
  <si>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</si>
  <si>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</si>
  <si>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</si>
  <si>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</si>
  <si>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</si>
  <si>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</si>
  <si>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</si>
  <si>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</si>
  <si>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</si>
  <si>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</si>
  <si>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</si>
  <si>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</si>
  <si>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</si>
  <si>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</si>
  <si>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</si>
  <si>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</si>
  <si>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</si>
  <si>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</si>
  <si>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</si>
  <si>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</si>
  <si>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</si>
  <si>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</si>
  <si>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</si>
  <si>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</si>
  <si>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</si>
  <si>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</si>
  <si>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</si>
  <si>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</si>
  <si>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</si>
  <si>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</si>
  <si>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</si>
  <si>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</si>
  <si>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</si>
  <si>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</si>
  <si>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</si>
  <si>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</si>
  <si>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</si>
  <si>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</si>
  <si>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</si>
  <si>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</si>
  <si>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</si>
  <si>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</si>
  <si>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</si>
  <si>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</si>
  <si>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</si>
  <si>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</si>
  <si>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</si>
  <si>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</si>
  <si>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</si>
  <si>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</si>
  <si>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</si>
  <si>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</si>
  <si>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</si>
  <si>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</si>
  <si>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</si>
  <si>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</si>
  <si>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</si>
  <si>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</si>
  <si>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</si>
  <si>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</si>
  <si>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</si>
  <si>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</si>
  <si>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</si>
  <si>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</si>
  <si>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</si>
  <si>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</si>
  <si>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</si>
  <si>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</si>
  <si>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</si>
  <si>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</si>
  <si>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</si>
  <si>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</si>
  <si>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</si>
  <si>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</si>
  <si>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</si>
  <si>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</si>
  <si>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</si>
  <si>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</si>
  <si>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</si>
  <si>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</si>
  <si>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</si>
  <si>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</si>
  <si>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</si>
  <si>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</si>
  <si>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</si>
  <si>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</si>
  <si>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</si>
  <si>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</si>
  <si>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</si>
  <si>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</si>
  <si>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</si>
  <si>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</si>
  <si>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</si>
  <si>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</si>
  <si>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</si>
  <si>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</si>
  <si>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</si>
  <si>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</si>
  <si>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</si>
  <si>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</si>
  <si>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</si>
  <si>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</si>
  <si>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</si>
  <si>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</si>
  <si>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</si>
  <si>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</si>
  <si>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</si>
  <si>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</si>
  <si>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</si>
  <si>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</si>
  <si>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</si>
  <si>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</si>
  <si>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</si>
  <si>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</si>
  <si>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</si>
  <si>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</si>
  <si>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</si>
  <si>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</si>
  <si>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</si>
  <si>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</si>
  <si>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</si>
  <si>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</si>
  <si>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</si>
  <si>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</si>
  <si>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</si>
  <si>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</si>
  <si>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</si>
  <si>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</si>
  <si>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</si>
  <si>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</si>
  <si>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</si>
  <si>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</si>
  <si>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</si>
  <si>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</si>
  <si>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</si>
  <si>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</si>
  <si>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</si>
  <si>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</si>
  <si>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</si>
  <si>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</si>
  <si>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</si>
  <si>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</si>
  <si>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</si>
  <si>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</si>
  <si>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</si>
  <si>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</si>
  <si>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</si>
  <si>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</si>
  <si>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</si>
  <si>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</si>
  <si>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</si>
  <si>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</si>
  <si>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</si>
  <si>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</si>
  <si>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</si>
  <si>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</si>
  <si>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</si>
  <si>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</si>
  <si>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</si>
  <si>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</si>
  <si>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</si>
  <si>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</si>
  <si>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</si>
  <si>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</si>
  <si>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</si>
  <si>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</si>
  <si>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</si>
  <si>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</si>
  <si>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</si>
  <si>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</si>
  <si>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</si>
  <si>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</si>
  <si>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</si>
  <si>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</si>
  <si>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</si>
  <si>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</si>
  <si>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</si>
  <si>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</si>
  <si>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</si>
  <si>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</si>
  <si>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</si>
  <si>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</si>
  <si>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</si>
  <si>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</si>
  <si>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</si>
  <si>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</si>
  <si>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</si>
  <si>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</si>
  <si>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</si>
  <si>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</si>
  <si>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</si>
  <si>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</si>
  <si>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</si>
  <si>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</si>
  <si>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</si>
  <si>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</si>
  <si>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</si>
  <si>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</si>
  <si>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</si>
  <si>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</si>
  <si>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</si>
  <si>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</si>
  <si>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</si>
  <si>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</si>
  <si>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</si>
  <si>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</si>
  <si>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</si>
  <si>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</si>
  <si>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</si>
  <si>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</si>
  <si>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</si>
  <si>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</si>
  <si>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</si>
  <si>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</si>
  <si>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</si>
  <si>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</si>
  <si>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</si>
  <si>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</si>
  <si>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</si>
  <si>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</si>
  <si>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</si>
  <si>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</si>
  <si>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</si>
  <si>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</si>
  <si>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</si>
  <si>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</si>
  <si>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</si>
  <si>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</si>
  <si>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</si>
  <si>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</si>
  <si>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</si>
  <si>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</si>
  <si>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</si>
  <si>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</si>
  <si>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</si>
  <si>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</si>
  <si>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</si>
  <si>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</si>
  <si>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</si>
  <si>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</si>
  <si>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</si>
  <si>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</si>
  <si>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</si>
  <si>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</si>
  <si>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</si>
  <si>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</si>
  <si>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</si>
  <si>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</si>
  <si>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</si>
  <si>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</si>
  <si>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</si>
  <si>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</si>
  <si>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</si>
  <si>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</si>
  <si>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</si>
  <si>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</si>
  <si>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</si>
  <si>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</si>
  <si>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</si>
  <si>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</si>
  <si>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</si>
  <si>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</si>
  <si>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</si>
  <si>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</si>
  <si>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</si>
  <si>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</si>
  <si>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</si>
  <si>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</si>
  <si>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</si>
  <si>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</si>
  <si>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</si>
  <si>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</si>
  <si>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</si>
  <si>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</si>
  <si>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</si>
  <si>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</si>
  <si>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</si>
  <si>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</si>
  <si>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</si>
  <si>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</si>
  <si>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</si>
  <si>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</si>
  <si>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</si>
  <si>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</si>
  <si>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</si>
  <si>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</si>
  <si>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</si>
  <si>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</si>
  <si>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</si>
  <si>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</si>
  <si>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</si>
  <si>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</si>
  <si>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</si>
  <si>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</si>
  <si>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</si>
  <si>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</si>
  <si>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</si>
  <si>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</si>
  <si>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</si>
  <si>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</si>
  <si>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</si>
  <si>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</si>
  <si>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</si>
  <si>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</si>
  <si>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</si>
  <si>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</si>
  <si>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</si>
  <si>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</si>
  <si>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</si>
  <si>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</si>
  <si>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</si>
  <si>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</si>
  <si>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</si>
  <si>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</si>
  <si>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</si>
  <si>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</si>
  <si>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</si>
  <si>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</si>
  <si>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</si>
  <si>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</si>
  <si>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</si>
  <si>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</si>
  <si>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</si>
  <si>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</si>
  <si>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</si>
  <si>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</si>
  <si>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</si>
  <si>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</si>
  <si>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</si>
  <si>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</si>
  <si>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</si>
  <si>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</si>
  <si>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</si>
  <si>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</si>
  <si>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</si>
  <si>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</si>
  <si>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</si>
  <si>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</si>
  <si>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</si>
  <si>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</si>
  <si>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</si>
  <si>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</si>
  <si>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</si>
  <si>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</si>
  <si>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</si>
  <si>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</si>
  <si>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</si>
  <si>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</si>
  <si>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</si>
  <si>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</si>
  <si>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</si>
  <si>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</si>
  <si>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</si>
  <si>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</si>
  <si>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</si>
  <si>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</si>
  <si>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</si>
  <si>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</si>
  <si>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</si>
  <si>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</si>
  <si>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</si>
  <si>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</si>
  <si>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</si>
  <si>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</si>
  <si>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</si>
  <si>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</si>
  <si>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</si>
  <si>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</si>
  <si>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</si>
  <si>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</si>
  <si>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</si>
  <si>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</si>
  <si>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</si>
  <si>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</si>
  <si>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</si>
  <si>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</si>
  <si>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</si>
  <si>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</si>
  <si>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</si>
  <si>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</si>
  <si>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</si>
  <si>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</si>
  <si>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</si>
  <si>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</si>
  <si>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</si>
  <si>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</si>
  <si>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</si>
  <si>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</si>
  <si>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</si>
  <si>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</si>
  <si>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</si>
  <si>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</si>
  <si>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</si>
  <si>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</si>
  <si>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</si>
  <si>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</si>
  <si>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</si>
  <si>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</si>
  <si>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</si>
  <si>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</si>
  <si>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</si>
  <si>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</si>
  <si>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</si>
  <si>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</si>
  <si>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</si>
  <si>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</si>
  <si>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</si>
  <si>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</si>
  <si>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</si>
  <si>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</si>
  <si>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</si>
  <si>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</si>
  <si>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</si>
  <si>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</si>
  <si>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</si>
  <si>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</si>
  <si>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</si>
  <si>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</si>
  <si>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</si>
  <si>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</si>
  <si>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</si>
  <si>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</si>
  <si>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</si>
  <si>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</si>
  <si>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</si>
  <si>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</si>
  <si>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</si>
  <si>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</si>
  <si>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</si>
  <si>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</si>
  <si>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</si>
  <si>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</si>
  <si>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</si>
  <si>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</si>
  <si>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</si>
  <si>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</si>
  <si>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</si>
  <si>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</si>
  <si>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</si>
  <si>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</si>
  <si>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</si>
  <si>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</si>
  <si>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</si>
  <si>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</si>
  <si>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</si>
  <si>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</si>
  <si>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</si>
  <si>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</si>
  <si>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</si>
  <si>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</si>
  <si>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</si>
  <si>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</si>
  <si>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</si>
  <si>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</si>
  <si>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</si>
  <si>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</si>
  <si>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</si>
  <si>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</si>
  <si>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</si>
  <si>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</si>
  <si>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</si>
  <si>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</si>
  <si>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</si>
  <si>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</si>
  <si>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</si>
  <si>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</si>
  <si>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</si>
  <si>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</si>
  <si>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</si>
  <si>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</si>
  <si>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</si>
  <si>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</si>
  <si>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</si>
  <si>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</si>
  <si>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</si>
  <si>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</si>
  <si>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</si>
  <si>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</si>
  <si>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</si>
  <si>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</si>
  <si>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</si>
  <si>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</si>
  <si>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</si>
  <si>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</si>
  <si>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</si>
  <si>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</si>
  <si>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</si>
  <si>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</si>
  <si>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</si>
  <si>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</si>
  <si>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</si>
  <si>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</si>
  <si>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</si>
  <si>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</si>
  <si>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</si>
  <si>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</si>
  <si>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</si>
  <si>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</si>
  <si>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</si>
  <si>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</si>
  <si>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</si>
  <si>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</si>
  <si>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</si>
  <si>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</si>
  <si>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</si>
  <si>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</si>
  <si>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</si>
  <si>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</si>
  <si>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</si>
  <si>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</si>
  <si>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</si>
  <si>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</si>
  <si>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</si>
  <si>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</si>
  <si>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</si>
  <si>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</si>
  <si>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</si>
  <si>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</si>
  <si>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</si>
  <si>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</si>
  <si>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</si>
  <si>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</si>
  <si>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</si>
  <si>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</si>
  <si>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</si>
  <si>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</si>
  <si>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</si>
  <si>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</si>
  <si>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</si>
  <si>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</si>
  <si>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</si>
  <si>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</si>
  <si>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</si>
  <si>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</si>
  <si>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</si>
  <si>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</si>
  <si>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</si>
  <si>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</si>
  <si>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</si>
  <si>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</si>
  <si>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</si>
  <si>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</si>
  <si>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</si>
  <si>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</si>
  <si>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</si>
  <si>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</si>
  <si>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</si>
  <si>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</si>
  <si>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</si>
  <si>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</si>
  <si>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</si>
  <si>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</si>
  <si>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</si>
  <si>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</si>
  <si>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</si>
  <si>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</si>
  <si>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</si>
  <si>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</si>
  <si>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</si>
  <si>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</si>
  <si>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</si>
  <si>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</si>
  <si>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</si>
  <si>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</si>
  <si>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</si>
  <si>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</si>
  <si>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</si>
  <si>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</si>
  <si>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</si>
  <si>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</si>
  <si>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</si>
  <si>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</si>
  <si>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</si>
  <si>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</si>
  <si>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</si>
  <si>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</si>
  <si>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</si>
  <si>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</si>
  <si>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</si>
  <si>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</si>
  <si>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</si>
  <si>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</si>
  <si>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</si>
  <si>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</si>
  <si>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</si>
  <si>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</si>
  <si>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</si>
  <si>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</si>
  <si>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</si>
  <si>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</si>
  <si>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</si>
  <si>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</si>
  <si>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</si>
  <si>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</si>
  <si>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</si>
  <si>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</si>
  <si>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</si>
  <si>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</si>
  <si>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</si>
  <si>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</si>
  <si>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</si>
  <si>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</si>
  <si>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</si>
  <si>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</si>
  <si>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</si>
  <si>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</si>
  <si>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</si>
  <si>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</si>
  <si>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</si>
  <si>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</si>
  <si>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</si>
  <si>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</si>
  <si>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</si>
  <si>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</si>
  <si>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</si>
  <si>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</si>
  <si>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</si>
  <si>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</si>
  <si>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</si>
  <si>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</si>
  <si>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</si>
  <si>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</si>
  <si>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</si>
  <si>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</si>
  <si>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</si>
  <si>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</si>
  <si>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</si>
  <si>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</si>
  <si>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</si>
  <si>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</si>
  <si>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</si>
  <si>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</si>
  <si>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</si>
  <si>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</si>
  <si>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</si>
  <si>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</si>
  <si>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</si>
  <si>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</si>
  <si>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</si>
  <si>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</si>
  <si>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</si>
  <si>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</si>
  <si>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</si>
  <si>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</si>
  <si>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</si>
  <si>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</si>
  <si>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</si>
  <si>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</si>
  <si>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</si>
  <si>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</si>
  <si>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</si>
  <si>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</si>
  <si>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</si>
  <si>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</si>
  <si>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</si>
  <si>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</si>
  <si>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</si>
  <si>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</si>
  <si>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</si>
  <si>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</si>
  <si>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</si>
  <si>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</si>
  <si>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</si>
  <si>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</si>
  <si>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</si>
  <si>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</si>
  <si>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</si>
  <si>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</si>
  <si>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</si>
  <si>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</si>
  <si>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</si>
  <si>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</si>
  <si>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</si>
  <si>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</si>
  <si>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</si>
  <si>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</si>
  <si>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</si>
  <si>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</si>
  <si>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</si>
  <si>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</si>
  <si>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</si>
  <si>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</si>
  <si>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</si>
  <si>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</si>
  <si>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</si>
  <si>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</si>
  <si>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</si>
  <si>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</si>
  <si>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</si>
  <si>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</si>
  <si>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</si>
  <si>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</si>
  <si>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</si>
  <si>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</si>
  <si>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</si>
  <si>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</si>
  <si>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</si>
  <si>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</si>
  <si>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</si>
  <si>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</si>
  <si>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</si>
  <si>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</si>
  <si>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</si>
  <si>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</si>
  <si>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</si>
  <si>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</si>
  <si>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</si>
  <si>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</si>
  <si>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</si>
  <si>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</si>
  <si>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</si>
  <si>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</si>
  <si>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</si>
  <si>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</si>
  <si>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</si>
  <si>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</si>
  <si>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</si>
  <si>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</si>
  <si>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</si>
  <si>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</si>
  <si>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</si>
  <si>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</si>
  <si>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</si>
  <si>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</si>
  <si>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</si>
  <si>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</si>
  <si>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</si>
  <si>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</si>
  <si>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</si>
  <si>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</si>
  <si>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</si>
  <si>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</si>
  <si>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</si>
  <si>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</si>
  <si>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</si>
  <si>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</si>
  <si>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</si>
  <si>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</si>
  <si>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</si>
  <si>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</si>
  <si>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</si>
  <si>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</si>
  <si>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</si>
  <si>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</si>
  <si>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</si>
  <si>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</si>
  <si>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</si>
  <si>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</si>
  <si>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</si>
  <si>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</si>
  <si>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</si>
  <si>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</si>
  <si>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</si>
  <si>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</si>
  <si>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</si>
  <si>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</si>
  <si>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</si>
  <si>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</si>
  <si>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</si>
  <si>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</si>
  <si>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</si>
  <si>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</si>
  <si>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</si>
  <si>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</si>
  <si>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</si>
  <si>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</si>
  <si>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</si>
  <si>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</si>
  <si>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</si>
  <si>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</si>
  <si>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</si>
  <si>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</si>
  <si>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</si>
  <si>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</si>
  <si>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</si>
  <si>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</si>
  <si>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</si>
  <si>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</si>
  <si>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</si>
  <si>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</si>
  <si>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</si>
  <si>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</si>
  <si>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</si>
  <si>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</si>
  <si>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</si>
  <si>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</si>
  <si>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</si>
  <si>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</si>
  <si>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</si>
  <si>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</si>
  <si>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</si>
  <si>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</si>
  <si>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</si>
  <si>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</si>
  <si>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</si>
  <si>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</si>
  <si>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</si>
  <si>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</si>
  <si>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</si>
  <si>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</si>
  <si>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</si>
  <si>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</si>
  <si>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</si>
  <si>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</si>
  <si>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</si>
  <si>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</si>
  <si>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</si>
  <si>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</si>
  <si>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</si>
  <si>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</si>
  <si>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</si>
  <si>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</si>
  <si>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</si>
  <si>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</si>
  <si>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</si>
  <si>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</si>
  <si>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</si>
  <si>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</si>
  <si>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</si>
  <si>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</si>
  <si>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</si>
  <si>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</si>
  <si>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</si>
  <si>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</si>
  <si>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</si>
  <si>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</si>
  <si>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</si>
  <si>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</si>
  <si>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</si>
  <si>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</si>
  <si>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</si>
  <si>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</si>
  <si>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</si>
  <si>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</si>
  <si>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</si>
  <si>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</si>
  <si>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</si>
  <si>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</si>
  <si>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</si>
  <si>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</si>
  <si>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</si>
  <si>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</si>
  <si>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</si>
  <si>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</si>
  <si>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</si>
  <si>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</si>
  <si>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</si>
  <si>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</si>
  <si>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</si>
  <si>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</si>
  <si>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</si>
  <si>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</si>
  <si>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</si>
  <si>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</si>
  <si>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</si>
  <si>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</si>
  <si>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</si>
  <si>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</si>
  <si>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</si>
  <si>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</si>
  <si>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</si>
  <si>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</si>
  <si>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</si>
  <si>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</si>
  <si>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</si>
  <si>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</si>
  <si>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</si>
  <si>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</si>
  <si>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</si>
  <si>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</si>
  <si>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</si>
  <si>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</si>
  <si>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</si>
  <si>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</si>
  <si>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</si>
  <si>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</si>
  <si>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</si>
  <si>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</si>
  <si>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</si>
  <si>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</si>
  <si>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</si>
  <si>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</si>
  <si>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</si>
  <si>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</si>
  <si>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</si>
  <si>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</si>
  <si>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</si>
  <si>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</si>
  <si>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</si>
  <si>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</si>
  <si>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</si>
  <si>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</si>
  <si>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</si>
  <si>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</si>
  <si>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</si>
  <si>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</si>
  <si>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</si>
  <si>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</si>
  <si>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</si>
  <si>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</si>
  <si>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</si>
  <si>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</si>
  <si>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</si>
  <si>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</si>
  <si>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</si>
  <si>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</si>
  <si>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</si>
  <si>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</si>
  <si>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</si>
  <si>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</si>
  <si>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</si>
  <si>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</si>
  <si>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</si>
  <si>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</si>
  <si>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</si>
  <si>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</si>
  <si>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</si>
  <si>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</si>
  <si>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</si>
  <si>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</si>
  <si>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</si>
  <si>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</si>
  <si>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</si>
  <si>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</si>
  <si>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</si>
  <si>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</si>
  <si>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</si>
  <si>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</si>
  <si>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</si>
  <si>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</si>
  <si>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</si>
  <si>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</si>
  <si>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</si>
  <si>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</si>
  <si>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</si>
  <si>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</si>
  <si>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</si>
  <si>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</si>
  <si>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</si>
  <si>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</si>
  <si>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</si>
  <si>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</si>
  <si>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</si>
  <si>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</si>
  <si>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</si>
  <si>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</si>
  <si>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</si>
  <si>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</si>
  <si>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</si>
  <si>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</si>
  <si>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</si>
  <si>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</si>
  <si>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</si>
  <si>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</si>
  <si>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</si>
  <si>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</si>
  <si>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</si>
  <si>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</si>
  <si>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</si>
  <si>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</si>
  <si>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</si>
  <si>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</si>
  <si>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</si>
  <si>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</si>
  <si>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</si>
  <si>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</si>
  <si>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</si>
  <si>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</si>
  <si>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</si>
  <si>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</si>
  <si>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</si>
  <si>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</si>
  <si>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</si>
  <si>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</si>
  <si>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</si>
  <si>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</si>
  <si>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</si>
  <si>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</si>
  <si>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</si>
  <si>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</si>
  <si>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</si>
  <si>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</si>
  <si>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</si>
  <si>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</si>
  <si>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</si>
  <si>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</si>
  <si>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</si>
  <si>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</si>
  <si>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</si>
  <si>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</si>
  <si>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</si>
  <si>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</si>
  <si>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</si>
  <si>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</si>
  <si>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</si>
  <si>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</si>
  <si>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</si>
  <si>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</si>
  <si>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</si>
  <si>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</si>
  <si>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</si>
  <si>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</si>
  <si>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</si>
  <si>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</si>
  <si>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</si>
  <si>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</si>
  <si>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</si>
  <si>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</si>
  <si>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</si>
  <si>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</si>
  <si>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</si>
  <si>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</si>
  <si>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</si>
  <si>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</si>
  <si>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</si>
  <si>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</si>
  <si>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</si>
  <si>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</si>
  <si>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</si>
  <si>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</si>
  <si>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</si>
  <si>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</si>
  <si>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</si>
  <si>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</si>
  <si>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</si>
  <si>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</si>
  <si>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</si>
  <si>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</si>
  <si>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</si>
  <si>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</si>
  <si>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</si>
  <si>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</si>
  <si>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</si>
  <si>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</si>
  <si>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</si>
  <si>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</si>
  <si>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</si>
  <si>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</si>
  <si>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</si>
  <si>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</si>
  <si>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</si>
  <si>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</si>
  <si>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</si>
  <si>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</si>
  <si>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</si>
  <si>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</si>
  <si>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</si>
  <si>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</si>
  <si>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</si>
  <si>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</si>
  <si>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</si>
  <si>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</si>
  <si>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</si>
  <si>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</si>
  <si>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</si>
  <si>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</si>
  <si>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</si>
  <si>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</si>
  <si>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</si>
  <si>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</si>
  <si>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</si>
  <si>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</si>
  <si>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</si>
  <si>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</si>
  <si>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</si>
  <si>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</si>
  <si>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</si>
  <si>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</si>
  <si>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</si>
  <si>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</si>
  <si>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</si>
  <si>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</si>
  <si>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</si>
  <si>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</si>
  <si>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</si>
  <si>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</si>
  <si>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</si>
  <si>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</si>
  <si>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</si>
  <si>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</si>
  <si>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</si>
  <si>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</si>
  <si>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</si>
  <si>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</si>
  <si>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</si>
  <si>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</si>
  <si>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</si>
  <si>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</si>
  <si>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</si>
  <si>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</si>
  <si>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</si>
  <si>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</si>
  <si>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</si>
  <si>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</si>
  <si>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</si>
  <si>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</si>
  <si>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</si>
  <si>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</si>
  <si>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</si>
  <si>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</si>
  <si>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</si>
  <si>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</si>
  <si>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</si>
  <si>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</si>
  <si>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</si>
  <si>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</si>
  <si>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</si>
  <si>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</si>
  <si>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</si>
  <si>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</si>
  <si>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</si>
  <si>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</si>
  <si>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</si>
  <si>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</si>
  <si>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</si>
  <si>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</si>
  <si>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</si>
  <si>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</si>
  <si>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</si>
  <si>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</si>
  <si>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</si>
  <si>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</si>
  <si>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</si>
  <si>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</si>
  <si>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</si>
  <si>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</si>
  <si>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</si>
  <si>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</si>
  <si>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</si>
  <si>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</si>
  <si>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</si>
  <si>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</si>
  <si>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</si>
  <si>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</si>
  <si>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</si>
  <si>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</si>
  <si>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</si>
  <si>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</si>
  <si>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</si>
  <si>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</si>
  <si>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</si>
  <si>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</si>
  <si>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</si>
  <si>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</si>
  <si>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</si>
  <si>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</si>
  <si>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</si>
  <si>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</si>
  <si>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</si>
  <si>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</si>
  <si>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</si>
  <si>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</si>
  <si>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</si>
  <si>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</si>
  <si>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</si>
  <si>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</si>
  <si>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</si>
  <si>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</si>
  <si>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</si>
  <si>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</si>
  <si>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</si>
  <si>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</si>
  <si>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</si>
  <si>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</si>
  <si>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</si>
  <si>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</si>
  <si>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</si>
  <si>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</si>
  <si>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</si>
  <si>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</si>
  <si>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</si>
  <si>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</si>
  <si>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</si>
  <si>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</si>
  <si>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</si>
  <si>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</si>
  <si>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</si>
  <si>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</si>
  <si>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</si>
  <si>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</si>
  <si>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</si>
  <si>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</si>
  <si>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</si>
  <si>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</si>
  <si>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</si>
  <si>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</si>
  <si>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</si>
  <si>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</si>
  <si>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</si>
  <si>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</si>
  <si>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</si>
  <si>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</si>
  <si>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</si>
  <si>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</si>
  <si>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</si>
  <si>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</si>
  <si>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</si>
  <si>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</si>
  <si>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</si>
  <si>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</si>
  <si>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</si>
  <si>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</si>
  <si>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</si>
  <si>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</si>
  <si>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</si>
  <si>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</si>
  <si>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</si>
  <si>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</si>
  <si>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</si>
  <si>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</si>
  <si>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</si>
  <si>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</si>
  <si>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</si>
  <si>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</si>
  <si>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</si>
  <si>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</si>
  <si>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</si>
  <si>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</si>
  <si>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</si>
  <si>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</si>
  <si>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</si>
  <si>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</si>
  <si>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</si>
  <si>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</si>
  <si>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</si>
  <si>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</si>
  <si>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</si>
  <si>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</si>
  <si>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</si>
  <si>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</si>
  <si>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</si>
  <si>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</si>
  <si>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</si>
  <si>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</si>
  <si>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</si>
  <si>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</si>
  <si>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</si>
  <si>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</si>
  <si>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</si>
  <si>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</si>
  <si>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</si>
  <si>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</si>
  <si>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</si>
  <si>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</si>
  <si>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</si>
  <si>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</si>
  <si>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</si>
  <si>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</si>
  <si>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</si>
  <si>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</si>
  <si>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</si>
  <si>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</si>
  <si>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</si>
  <si>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</si>
  <si>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</si>
  <si>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</si>
  <si>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</si>
  <si>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</si>
  <si>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</si>
  <si>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</si>
  <si>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</si>
  <si>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</si>
  <si>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</si>
  <si>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</si>
  <si>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</si>
  <si>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</si>
  <si>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</si>
  <si>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</si>
  <si>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</si>
  <si>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</si>
  <si>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</si>
  <si>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</si>
  <si>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</si>
  <si>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</si>
  <si>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</si>
  <si>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</si>
  <si>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</si>
  <si>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</si>
  <si>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</si>
  <si>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</si>
  <si>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</si>
  <si>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</si>
  <si>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</si>
  <si>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</si>
  <si>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</si>
  <si>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</si>
  <si>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</si>
  <si>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</si>
  <si>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</si>
  <si>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</si>
  <si>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</si>
  <si>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</si>
  <si>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</si>
  <si>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</si>
  <si>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</si>
  <si>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</si>
  <si>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</si>
  <si>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</si>
  <si>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</si>
  <si>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</si>
  <si>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</si>
  <si>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</si>
  <si>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</si>
  <si>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</si>
  <si>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</si>
  <si>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</si>
  <si>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</si>
  <si>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</si>
  <si>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</si>
  <si>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</si>
  <si>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</si>
  <si>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</si>
  <si>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</si>
  <si>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</si>
  <si>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</si>
  <si>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</si>
  <si>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</si>
  <si>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</si>
  <si>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</si>
  <si>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</si>
  <si>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</si>
  <si>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</si>
  <si>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</si>
  <si>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</si>
  <si>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</si>
  <si>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</si>
  <si>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</si>
  <si>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</si>
  <si>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</si>
  <si>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</si>
  <si>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</si>
  <si>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</si>
  <si>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</si>
  <si>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</si>
  <si>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</si>
  <si>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</si>
  <si>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</si>
  <si>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</si>
  <si>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</si>
  <si>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</si>
  <si>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</si>
  <si>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</si>
  <si>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</si>
  <si>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</si>
  <si>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</si>
  <si>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</si>
  <si>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</si>
  <si>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</si>
  <si>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</si>
  <si>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</si>
  <si>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</si>
  <si>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</si>
  <si>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</si>
  <si>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</si>
  <si>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</si>
  <si>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</si>
  <si>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</si>
  <si>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</si>
  <si>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</si>
  <si>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</si>
  <si>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</si>
  <si>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</si>
  <si>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</si>
  <si>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</si>
  <si>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</si>
  <si>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</si>
  <si>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</si>
  <si>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</si>
  <si>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</si>
  <si>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</si>
  <si>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</si>
  <si>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</si>
  <si>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</si>
  <si>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</si>
  <si>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</si>
  <si>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</si>
  <si>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</si>
  <si>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</si>
  <si>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</si>
  <si>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</si>
  <si>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</si>
  <si>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</si>
  <si>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</si>
  <si>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</si>
  <si>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</si>
  <si>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</si>
  <si>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</si>
  <si>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</si>
  <si>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</si>
  <si>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</si>
  <si>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</si>
  <si>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</si>
  <si>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</si>
  <si>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</si>
  <si>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</si>
  <si>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</si>
  <si>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</si>
  <si>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</si>
  <si>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</si>
  <si>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</si>
  <si>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</si>
  <si>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</si>
  <si>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</si>
  <si>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</si>
  <si>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</si>
  <si>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</si>
  <si>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</si>
  <si>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</si>
  <si>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</si>
  <si>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</si>
  <si>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</si>
  <si>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</si>
  <si>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</si>
  <si>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</si>
  <si>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</si>
  <si>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</si>
  <si>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</si>
  <si>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</si>
  <si>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</si>
  <si>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</si>
  <si>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</si>
  <si>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</si>
  <si>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</si>
  <si>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</si>
  <si>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</si>
  <si>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</si>
  <si>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</si>
  <si>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</si>
  <si>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</si>
  <si>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</si>
  <si>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</si>
  <si>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</si>
  <si>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</si>
  <si>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</si>
  <si>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</si>
  <si>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</si>
  <si>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</si>
  <si>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</si>
  <si>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</si>
  <si>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</si>
  <si>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</si>
  <si>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</si>
  <si>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</si>
  <si>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</si>
  <si>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</si>
  <si>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</si>
  <si>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</si>
  <si>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</si>
  <si>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</si>
  <si>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</si>
  <si>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</si>
  <si>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</si>
  <si>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</si>
  <si>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</si>
  <si>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</si>
  <si>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</si>
  <si>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</si>
  <si>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</si>
  <si>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</si>
  <si>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</si>
  <si>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</si>
  <si>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</si>
  <si>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</si>
  <si>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</si>
  <si>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</si>
  <si>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</si>
  <si>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</si>
  <si>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</si>
  <si>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</si>
  <si>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</si>
  <si>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</si>
  <si>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</si>
  <si>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</si>
  <si>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</si>
  <si>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</si>
  <si>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</si>
  <si>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</si>
  <si>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</si>
  <si>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</si>
  <si>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</si>
  <si>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</si>
  <si>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</si>
  <si>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</si>
  <si>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</si>
  <si>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</si>
  <si>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</si>
  <si>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</si>
  <si>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</si>
  <si>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</si>
  <si>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</si>
  <si>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</si>
  <si>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</si>
  <si>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</si>
  <si>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</si>
  <si>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</si>
  <si>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</si>
  <si>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</si>
  <si>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</si>
  <si>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</si>
  <si>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</si>
  <si>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</si>
  <si>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</si>
  <si>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</si>
  <si>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</si>
  <si>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</si>
  <si>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</si>
  <si>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</si>
  <si>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</si>
  <si>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</si>
  <si>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</si>
  <si>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</si>
  <si>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</si>
  <si>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</si>
  <si>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</si>
  <si>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</si>
  <si>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</si>
  <si>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</si>
  <si>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</si>
  <si>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</si>
  <si>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</si>
  <si>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</si>
  <si>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</si>
  <si>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</si>
  <si>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</si>
  <si>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</si>
  <si>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</si>
  <si>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</si>
  <si>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</si>
  <si>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</si>
  <si>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</si>
  <si>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</si>
  <si>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</si>
  <si>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</si>
  <si>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</si>
  <si>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</si>
  <si>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</si>
  <si>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</si>
  <si>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</si>
  <si>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</si>
  <si>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</si>
  <si>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</si>
  <si>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</si>
  <si>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</si>
  <si>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</si>
  <si>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</si>
  <si>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</si>
  <si>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</si>
  <si>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</si>
  <si>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</si>
  <si>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</si>
  <si>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</si>
  <si>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</si>
  <si>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</si>
  <si>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</si>
  <si>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</si>
  <si>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</si>
  <si>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</si>
  <si>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</si>
  <si>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</si>
  <si>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</si>
  <si>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</si>
  <si>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</si>
  <si>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</si>
  <si>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</si>
  <si>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</si>
  <si>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</si>
  <si>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</si>
  <si>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</si>
  <si>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</si>
  <si>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</si>
  <si>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</si>
  <si>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</si>
  <si>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</si>
  <si>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</si>
  <si>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</si>
  <si>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</si>
  <si>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</si>
  <si>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</si>
  <si>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</si>
  <si>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</si>
  <si>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</si>
  <si>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</si>
  <si>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</si>
  <si>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</si>
  <si>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</si>
  <si>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</si>
  <si>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</si>
  <si>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</si>
  <si>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</si>
  <si>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</si>
  <si>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</si>
  <si>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</si>
  <si>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</si>
  <si>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</si>
  <si>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</si>
  <si>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</si>
  <si>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</si>
  <si>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</si>
  <si>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</si>
  <si>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</si>
  <si>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</si>
  <si>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</si>
  <si>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</si>
  <si>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</si>
  <si>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</si>
  <si>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</si>
  <si>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</si>
  <si>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</si>
  <si>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</si>
  <si>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</si>
  <si>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</si>
  <si>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</si>
  <si>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</si>
  <si>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</si>
  <si>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</si>
  <si>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</si>
  <si>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</si>
  <si>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</si>
  <si>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</si>
  <si>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</si>
  <si>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</si>
  <si>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</si>
  <si>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</si>
  <si>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</si>
  <si>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</si>
  <si>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</si>
  <si>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</si>
  <si>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</si>
  <si>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</si>
  <si>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</si>
  <si>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</si>
  <si>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</si>
  <si>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</si>
  <si>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</si>
  <si>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</si>
  <si>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</si>
  <si>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</si>
  <si>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</si>
  <si>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</si>
  <si>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</si>
  <si>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</si>
  <si>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</si>
  <si>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</si>
  <si>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</si>
  <si>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</si>
  <si>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</si>
  <si>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</si>
  <si>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</si>
  <si>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</si>
  <si>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</si>
  <si>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</si>
  <si>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</si>
  <si>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</si>
  <si>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</si>
  <si>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</si>
  <si>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</si>
  <si>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</si>
  <si>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</si>
  <si>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</si>
  <si>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</si>
  <si>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</si>
  <si>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</si>
  <si>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</si>
  <si>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</si>
  <si>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</si>
  <si>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</si>
  <si>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</si>
  <si>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</si>
  <si>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</si>
  <si>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</si>
  <si>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</si>
  <si>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</si>
  <si>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</si>
  <si>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</si>
  <si>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</si>
  <si>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</si>
  <si>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</si>
  <si>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</si>
  <si>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</si>
  <si>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</si>
  <si>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</si>
  <si>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</si>
  <si>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</si>
  <si>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</si>
  <si>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</si>
  <si>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</si>
  <si>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</si>
  <si>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</si>
  <si>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</si>
  <si>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</si>
  <si>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</si>
  <si>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</si>
  <si>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</si>
  <si>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</si>
  <si>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</si>
  <si>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</si>
  <si>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</si>
  <si>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</si>
  <si>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</si>
  <si>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</si>
  <si>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</si>
  <si>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</si>
  <si>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</si>
  <si>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</si>
  <si>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</si>
  <si>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</si>
  <si>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</si>
  <si>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</si>
  <si>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</si>
  <si>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</si>
  <si>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</si>
  <si>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</si>
  <si>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</si>
  <si>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</si>
  <si>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</si>
  <si>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</si>
  <si>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</si>
  <si>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</si>
  <si>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</si>
  <si>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</si>
  <si>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</si>
  <si>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</si>
  <si>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</si>
  <si>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</si>
  <si>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</si>
  <si>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</si>
  <si>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</si>
  <si>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</si>
  <si>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</si>
  <si>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</si>
  <si>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</si>
  <si>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</si>
  <si>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</si>
  <si>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</si>
  <si>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</si>
  <si>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</si>
  <si>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</si>
  <si>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</si>
  <si>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</si>
  <si>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</si>
  <si>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</si>
  <si>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</si>
  <si>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</si>
  <si>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</si>
  <si>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</si>
  <si>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</si>
  <si>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</si>
  <si>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</si>
  <si>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</si>
  <si>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</si>
  <si>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</si>
  <si>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</si>
  <si>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</si>
  <si>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</si>
  <si>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</si>
  <si>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</si>
  <si>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</si>
  <si>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</si>
  <si>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</si>
  <si>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</si>
  <si>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</si>
  <si>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</si>
  <si>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</si>
  <si>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</si>
  <si>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</si>
  <si>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</si>
  <si>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</si>
  <si>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</si>
  <si>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</si>
  <si>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</si>
  <si>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</si>
  <si>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</si>
  <si>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</si>
  <si>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</si>
  <si>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</si>
  <si>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</si>
  <si>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</si>
  <si>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</si>
  <si>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</si>
  <si>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</si>
  <si>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</si>
  <si>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</si>
  <si>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</si>
  <si>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</si>
  <si>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</si>
  <si>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</si>
  <si>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</si>
  <si>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</si>
  <si>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</si>
  <si>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</si>
  <si>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</si>
  <si>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</si>
  <si>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</si>
  <si>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</si>
  <si>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</si>
  <si>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</si>
  <si>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</si>
  <si>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</si>
  <si>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</si>
  <si>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</si>
  <si>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</si>
  <si>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</si>
  <si>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</si>
  <si>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</si>
  <si>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</si>
  <si>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</si>
  <si>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</si>
  <si>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</si>
  <si>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</si>
  <si>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</si>
  <si>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</si>
  <si>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</si>
  <si>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</si>
  <si>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</si>
  <si>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</si>
  <si>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</si>
  <si>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</si>
  <si>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</si>
  <si>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</si>
  <si>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</si>
  <si>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</si>
  <si>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</si>
  <si>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</si>
  <si>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</si>
  <si>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</si>
  <si>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</si>
  <si>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</si>
  <si>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</si>
  <si>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</si>
  <si>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</si>
  <si>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</si>
  <si>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</si>
  <si>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</si>
  <si>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</si>
  <si>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</si>
  <si>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</si>
  <si>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</si>
  <si>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</si>
  <si>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</si>
  <si>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</si>
  <si>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</si>
  <si>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</si>
  <si>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</si>
  <si>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</si>
  <si>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</si>
  <si>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</si>
  <si>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</si>
  <si>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</si>
  <si>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</si>
  <si>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</si>
  <si>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</si>
  <si>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</si>
  <si>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</si>
  <si>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</si>
  <si>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</si>
  <si>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</si>
  <si>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</si>
  <si>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</si>
  <si>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</si>
  <si>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</si>
  <si>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</si>
  <si>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</si>
  <si>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</si>
  <si>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</si>
  <si>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</si>
  <si>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</si>
  <si>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</si>
  <si>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</si>
  <si>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</si>
  <si>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</si>
  <si>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</si>
  <si>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</si>
  <si>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</si>
  <si>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</si>
  <si>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</si>
  <si>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</si>
  <si>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</si>
  <si>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</si>
  <si>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</si>
  <si>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</si>
  <si>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</si>
  <si>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</si>
  <si>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</si>
  <si>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</si>
  <si>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</si>
  <si>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</si>
  <si>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</si>
  <si>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</si>
  <si>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</si>
  <si>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</si>
  <si>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</si>
  <si>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</si>
  <si>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</si>
  <si>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</si>
  <si>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</si>
  <si>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</si>
  <si>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</si>
  <si>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</si>
  <si>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</si>
  <si>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</si>
  <si>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</si>
  <si>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</si>
  <si>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</si>
  <si>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</si>
  <si>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</si>
  <si>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</si>
  <si>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</si>
  <si>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</si>
  <si>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</si>
  <si>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</si>
  <si>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</si>
  <si>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</si>
  <si>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</si>
  <si>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</si>
  <si>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</si>
  <si>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</si>
  <si>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</si>
  <si>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</si>
  <si>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</si>
  <si>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</si>
  <si>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</si>
  <si>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</si>
  <si>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</si>
  <si>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</si>
  <si>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</si>
  <si>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</si>
  <si>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</si>
  <si>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</si>
  <si>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</si>
  <si>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</si>
  <si>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</si>
  <si>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</si>
  <si>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</si>
  <si>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</si>
  <si>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</si>
  <si>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</si>
  <si>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</si>
  <si>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</si>
  <si>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</si>
  <si>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</si>
  <si>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</si>
  <si>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</si>
  <si>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</si>
  <si>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</si>
  <si>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</si>
  <si>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</si>
  <si>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</si>
  <si>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</si>
  <si>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</si>
  <si>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</si>
  <si>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</si>
  <si>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</si>
  <si>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</si>
  <si>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</si>
  <si>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</si>
  <si>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</si>
  <si>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</si>
  <si>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</si>
  <si>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</si>
  <si>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</si>
  <si>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</si>
  <si>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</si>
  <si>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</si>
  <si>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</si>
  <si>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</si>
  <si>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</si>
  <si>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</si>
  <si>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</si>
  <si>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</si>
  <si>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</si>
  <si>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</si>
  <si>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</si>
  <si>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</si>
  <si>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</si>
  <si>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</si>
  <si>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</si>
  <si>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</si>
  <si>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</si>
  <si>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</si>
  <si>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</si>
  <si>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</si>
  <si>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</si>
  <si>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</si>
  <si>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</si>
  <si>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</si>
  <si>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</si>
  <si>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</si>
  <si>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</si>
  <si>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</si>
  <si>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</si>
  <si>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</si>
  <si>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</si>
  <si>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</si>
  <si>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</si>
  <si>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</si>
  <si>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</si>
  <si>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</si>
  <si>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</si>
  <si>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</si>
  <si>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</si>
  <si>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</si>
  <si>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</si>
  <si>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</si>
  <si>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</si>
  <si>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</si>
  <si>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</si>
  <si>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</si>
  <si>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</si>
  <si>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</si>
  <si>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</si>
  <si>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</si>
  <si>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</si>
  <si>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</si>
  <si>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</si>
  <si>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</si>
  <si>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</si>
  <si>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</si>
  <si>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</si>
  <si>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</si>
  <si>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</si>
  <si>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</si>
  <si>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</si>
  <si>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</si>
  <si>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</si>
  <si>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</si>
  <si>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</si>
  <si>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</si>
  <si>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</si>
  <si>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</si>
  <si>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</si>
  <si>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</si>
  <si>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</si>
  <si>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</si>
  <si>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</si>
  <si>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</si>
  <si>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</si>
  <si>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</si>
  <si>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</si>
  <si>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</si>
  <si>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</si>
  <si>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</si>
  <si>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</si>
  <si>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</si>
  <si>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</si>
  <si>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</si>
  <si>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</si>
  <si>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</si>
  <si>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</si>
  <si>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</si>
  <si>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</si>
  <si>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</si>
  <si>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</si>
  <si>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</si>
  <si>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</si>
  <si>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</si>
  <si>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</si>
  <si>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</si>
  <si>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</si>
  <si>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</si>
  <si>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</si>
  <si>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</si>
  <si>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</si>
  <si>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</si>
  <si>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</si>
  <si>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</si>
  <si>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</si>
  <si>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</si>
  <si>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</si>
  <si>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</si>
  <si>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</si>
  <si>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</si>
  <si>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</si>
  <si>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</si>
  <si>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</si>
  <si>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</si>
  <si>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</si>
  <si>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</si>
  <si>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</si>
  <si>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</si>
  <si>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</si>
  <si>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</si>
  <si>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</si>
  <si>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</si>
  <si>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</si>
  <si>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</si>
  <si>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</si>
  <si>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</si>
  <si>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</si>
  <si>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</si>
  <si>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</si>
  <si>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</si>
  <si>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</si>
  <si>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</si>
  <si>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</si>
  <si>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</si>
  <si>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</si>
  <si>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</si>
  <si>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</si>
  <si>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</si>
  <si>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</si>
  <si>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</si>
  <si>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</si>
  <si>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</si>
  <si>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</si>
  <si>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</si>
  <si>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</si>
  <si>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</si>
  <si>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</si>
  <si>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</si>
  <si>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</si>
  <si>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</si>
  <si>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</si>
  <si>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</si>
  <si>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</si>
  <si>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</si>
  <si>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</si>
  <si>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</si>
  <si>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</si>
  <si>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</si>
  <si>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</si>
  <si>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</si>
  <si>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</si>
  <si>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</si>
  <si>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</si>
  <si>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</si>
  <si>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</si>
  <si>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</si>
  <si>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</si>
  <si>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</si>
  <si>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</si>
  <si>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</si>
  <si>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</si>
  <si>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</si>
  <si>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</si>
  <si>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</si>
  <si>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</si>
  <si>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</si>
  <si>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</si>
  <si>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</si>
  <si>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</si>
  <si>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</si>
  <si>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</si>
  <si>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</si>
  <si>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</si>
  <si>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</si>
  <si>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</si>
  <si>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</si>
  <si>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</si>
  <si>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</si>
  <si>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</si>
  <si>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</si>
  <si>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</si>
  <si>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</si>
  <si>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</si>
  <si>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</si>
  <si>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</si>
  <si>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</si>
  <si>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</si>
  <si>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</si>
  <si>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</si>
  <si>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</si>
  <si>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</si>
  <si>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</si>
  <si>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</si>
  <si>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</si>
  <si>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</si>
  <si>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</si>
  <si>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</si>
  <si>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</si>
  <si>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</si>
  <si>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</si>
  <si>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</si>
  <si>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</si>
  <si>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</si>
  <si>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</si>
  <si>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</si>
  <si>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</si>
  <si>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</si>
  <si>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</si>
  <si>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</si>
  <si>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</si>
  <si>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</si>
  <si>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</si>
  <si>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</si>
  <si>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</si>
  <si>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</si>
  <si>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</si>
  <si>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</si>
  <si>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</si>
  <si>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</si>
  <si>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</si>
  <si>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</si>
  <si>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</si>
  <si>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</si>
  <si>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</si>
  <si>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</si>
  <si>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</si>
  <si>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</si>
  <si>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</si>
  <si>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</si>
  <si>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</si>
  <si>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</si>
  <si>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</si>
  <si>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</si>
  <si>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</si>
  <si>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</si>
  <si>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</si>
  <si>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</si>
  <si>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</si>
  <si>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</si>
  <si>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</si>
  <si>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</si>
  <si>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</si>
  <si>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</si>
  <si>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</si>
  <si>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</si>
  <si>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</si>
  <si>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</si>
  <si>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</si>
  <si>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</si>
  <si>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</si>
  <si>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</si>
  <si>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</si>
  <si>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</si>
  <si>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</si>
  <si>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</si>
  <si>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</si>
  <si>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</si>
  <si>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</si>
  <si>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</si>
  <si>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</si>
  <si>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</si>
  <si>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</si>
  <si>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</si>
  <si>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</si>
  <si>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</si>
  <si>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</si>
  <si>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</si>
  <si>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</si>
  <si>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</si>
  <si>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</si>
  <si>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</si>
  <si>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</si>
  <si>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</si>
  <si>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</si>
  <si>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</si>
  <si>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</si>
  <si>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</si>
  <si>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</si>
  <si>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</si>
  <si>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</si>
  <si>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</si>
  <si>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</si>
  <si>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</si>
  <si>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</si>
  <si>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</si>
  <si>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</si>
  <si>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</si>
  <si>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</si>
  <si>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</si>
  <si>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</si>
  <si>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</si>
  <si>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</si>
  <si>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</si>
  <si>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</si>
  <si>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</si>
  <si>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</si>
  <si>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</si>
  <si>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</si>
  <si>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</si>
  <si>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</si>
  <si>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</si>
  <si>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</si>
  <si>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</si>
  <si>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</si>
  <si>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</si>
  <si>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</si>
  <si>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</si>
  <si>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</si>
  <si>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</si>
  <si>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</si>
  <si>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</si>
  <si>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</si>
  <si>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</si>
  <si>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</si>
  <si>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</si>
  <si>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</si>
  <si>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</si>
  <si>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</si>
  <si>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</si>
  <si>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</si>
  <si>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</si>
  <si>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</si>
  <si>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</si>
  <si>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</si>
  <si>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</si>
  <si>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</si>
  <si>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</si>
  <si>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</si>
  <si>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</si>
  <si>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</si>
  <si>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</si>
  <si>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</si>
  <si>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</si>
  <si>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</si>
  <si>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</si>
  <si>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</si>
  <si>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</si>
  <si>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</si>
  <si>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</si>
  <si>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</si>
  <si>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</si>
  <si>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</si>
  <si>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</si>
  <si>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</si>
  <si>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</si>
  <si>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</si>
  <si>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</si>
  <si>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</si>
  <si>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</si>
  <si>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</si>
  <si>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</si>
  <si>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</si>
  <si>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</si>
  <si>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</si>
  <si>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</si>
  <si>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</si>
  <si>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</si>
  <si>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</si>
  <si>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</si>
  <si>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</si>
  <si>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</si>
  <si>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</si>
  <si>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</si>
  <si>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</si>
  <si>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</si>
  <si>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</si>
  <si>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</si>
  <si>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</si>
  <si>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</si>
  <si>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</si>
  <si>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</si>
  <si>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</si>
  <si>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</si>
  <si>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</si>
  <si>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</si>
  <si>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</si>
  <si>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</si>
  <si>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</si>
  <si>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</si>
  <si>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</si>
  <si>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</si>
  <si>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</si>
  <si>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</si>
  <si>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</si>
  <si>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</si>
  <si>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</si>
  <si>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</si>
  <si>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</si>
  <si>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</si>
  <si>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</si>
  <si>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</si>
  <si>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</si>
  <si>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</si>
  <si>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</si>
  <si>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</si>
  <si>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</si>
  <si>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</si>
  <si>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</si>
  <si>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</si>
  <si>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</si>
  <si>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</si>
  <si>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</si>
  <si>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</si>
  <si>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</si>
  <si>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</si>
  <si>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</si>
  <si>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</si>
  <si>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</si>
  <si>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</si>
  <si>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</si>
  <si>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</si>
  <si>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</si>
  <si>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</si>
  <si>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</si>
  <si>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</si>
  <si>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</si>
  <si>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</si>
  <si>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</si>
  <si>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</si>
  <si>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</si>
  <si>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</si>
  <si>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</si>
  <si>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</si>
  <si>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</si>
  <si>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</si>
  <si>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</si>
  <si>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</si>
  <si>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</si>
  <si>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</si>
  <si>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</si>
  <si>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</si>
  <si>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</si>
  <si>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</si>
  <si>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</si>
  <si>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</si>
  <si>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</si>
  <si>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</si>
  <si>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</si>
  <si>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</si>
  <si>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</si>
  <si>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</si>
  <si>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</si>
  <si>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</si>
  <si>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</si>
  <si>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</si>
  <si>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</si>
  <si>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</si>
  <si>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</si>
  <si>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</si>
  <si>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</si>
  <si>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</si>
  <si>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</si>
  <si>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</si>
  <si>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</si>
  <si>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</si>
  <si>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</si>
  <si>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</si>
  <si>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</si>
  <si>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</si>
  <si>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</si>
  <si>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</si>
  <si>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</si>
  <si>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</si>
  <si>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</si>
  <si>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</si>
  <si>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</si>
  <si>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</si>
  <si>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</si>
  <si>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</si>
  <si>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</si>
  <si>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</si>
  <si>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</si>
  <si>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</si>
  <si>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</si>
  <si>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</si>
  <si>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</si>
  <si>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</si>
  <si>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</si>
  <si>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</si>
  <si>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</si>
  <si>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</si>
  <si>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</si>
  <si>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</si>
  <si>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</si>
  <si>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</si>
  <si>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</si>
  <si>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</si>
  <si>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</si>
  <si>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</si>
  <si>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</si>
  <si>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</si>
  <si>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</si>
  <si>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</si>
  <si>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</si>
  <si>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</si>
  <si>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</si>
  <si>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</si>
  <si>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</si>
  <si>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</si>
  <si>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</si>
  <si>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</si>
  <si>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</si>
  <si>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</si>
  <si>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</si>
  <si>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</si>
  <si>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</si>
  <si>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</si>
  <si>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</si>
  <si>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</si>
  <si>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</si>
  <si>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</si>
  <si>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</si>
  <si>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</si>
  <si>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</si>
  <si>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</si>
  <si>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</si>
  <si>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</si>
  <si>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</si>
  <si>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</si>
  <si>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</si>
  <si>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</si>
  <si>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</si>
  <si>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</si>
  <si>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</si>
  <si>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</si>
  <si>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</si>
  <si>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</si>
  <si>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</si>
  <si>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</si>
  <si>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</si>
  <si>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</si>
  <si>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</si>
  <si>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</si>
  <si>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</si>
  <si>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</si>
  <si>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</si>
  <si>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</si>
  <si>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</si>
  <si>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</si>
  <si>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</si>
  <si>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</si>
  <si>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</si>
  <si>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</si>
  <si>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</si>
  <si>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</si>
  <si>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</si>
  <si>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</si>
  <si>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</si>
  <si>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</si>
  <si>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</si>
  <si>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</si>
  <si>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</si>
  <si>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</si>
  <si>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</si>
  <si>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</si>
  <si>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</si>
  <si>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</si>
  <si>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</si>
  <si>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</si>
  <si>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</si>
  <si>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</si>
  <si>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</si>
  <si>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</si>
  <si>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</si>
  <si>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</si>
  <si>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</si>
  <si>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</si>
  <si>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</si>
  <si>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</si>
  <si>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</si>
  <si>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</si>
  <si>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</si>
  <si>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</si>
  <si>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</si>
  <si>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</si>
  <si>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</si>
  <si>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</si>
  <si>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</si>
  <si>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</si>
  <si>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</si>
  <si>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</si>
  <si>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</si>
  <si>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</si>
  <si>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</si>
  <si>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</si>
  <si>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</si>
  <si>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</si>
  <si>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</si>
  <si>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</si>
  <si>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</si>
  <si>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</si>
  <si>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</si>
  <si>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</si>
  <si>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</si>
  <si>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</si>
  <si>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</si>
  <si>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</si>
  <si>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</si>
  <si>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</si>
  <si>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</si>
  <si>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</si>
  <si>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</si>
  <si>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</si>
  <si>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</si>
  <si>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</si>
  <si>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</si>
  <si>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</si>
  <si>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</si>
  <si>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</si>
  <si>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</si>
  <si>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</si>
  <si>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</si>
  <si>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</si>
  <si>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</si>
  <si>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</si>
  <si>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</si>
  <si>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</si>
  <si>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</si>
  <si>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</si>
  <si>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</si>
  <si>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</si>
  <si>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</si>
  <si>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</si>
  <si>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</si>
  <si>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</si>
  <si>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</si>
  <si>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</si>
  <si>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</si>
  <si>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</si>
  <si>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</si>
  <si>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</si>
  <si>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</si>
  <si>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</si>
  <si>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</si>
  <si>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</si>
  <si>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</si>
  <si>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</si>
  <si>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</si>
  <si>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</si>
  <si>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</si>
  <si>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</si>
  <si>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</si>
  <si>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</si>
  <si>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</si>
  <si>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PCM-20251125-00001073</t>
  </si>
  <si>
    <t xml:space="preserve">60 min </t>
  </si>
  <si>
    <t xml:space="preserve"> PCM-20250215-00000830 </t>
  </si>
  <si>
    <t>LTE site still down and  site located in aramco area access issue need special permission</t>
  </si>
  <si>
    <t>PCM-20251125-00001019</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</si>
  <si>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</si>
  <si>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</si>
  <si>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</si>
  <si>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</si>
  <si>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</si>
  <si>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</si>
  <si>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</si>
  <si>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</si>
  <si>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</si>
  <si>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</si>
  <si>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</si>
  <si>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PCM-20251125-00000988</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</si>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</sst>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3" dataDxfId="152" headerRowBorderDxfId="150" tableBorderDxfId="151" totalsRowBorderDxfId="149">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8" totalsRowShown="0" headerRowDxfId="44" dataDxfId="43" headerRowBorderDxfId="41" tableBorderDxfId="42" totalsRowBorderDxfId="40">
  <autoFilter ref="A1:L3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7" dataDxfId="26" headerRowBorderDxfId="24" tableBorderDxfId="25">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323.62949814814783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45986.577924074074</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45986.577924074074</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45986.577924074074</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45986.577924074074</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45986.577924074074</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45986.577924074074</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45986.577924074074</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45986.577924074074</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45986.577924074074</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45986.577924074074</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45986.577924074074</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45986.577924074074</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45986.577924074074</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45986.577924074074</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45986.577924074074</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45986.577924074074</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45986.577924074074</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45986.577924074074</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45986.577924074074</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45986.577924074074</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45986.577924074074</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45986.577924074074</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45986.577924074074</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45986.577924074074</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45986.577924074074</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45986.577924074074</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45986.577924074074</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45986.577924074074</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45986.577924074074</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45986.577924074074</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45986.577924074074</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45986.577924074074</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45986.577924074074</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45986.577924074074</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45986.577924074074</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45986.577924074074</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45986.577924074074</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45986.577924074074</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45986.577924074074</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45986.577924074074</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45986.577924074074</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45986.577924074074</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45986.577924074074</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45986.577924074074</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45986.577924074074</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45986.577924074074</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45986.577924074074</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45986.577924074074</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45986.577924074074</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45986.577924074074</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45986.577924074074</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45986.577924074074</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45986.577924074074</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45986.577924074074</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45986.577924074074</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45986.577924074074</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965D33F6-27F8-473E-A3CE-ED63C0D09470}"/>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161.57808622685116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2.1905052083311602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0.14376909722341225</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7" t="s">
        <v>39110</v>
      </c>
      <c r="B6" s="18" t="str">
        <f>IFERROR(VLOOKUP(D6,DB!A:K,11,0),"")</f>
        <v>R2</v>
      </c>
      <c r="C6" s="18">
        <v>3</v>
      </c>
      <c r="D6" s="18" t="s">
        <v>25436</v>
      </c>
      <c r="E6" s="102" t="s">
        <v>39021</v>
      </c>
      <c r="F6" s="103">
        <v>45986.530104166668</v>
      </c>
      <c r="G6" s="104">
        <f ca="1">IFERROR(NOW()-F6,"-")</f>
        <v>4.7820023144595325E-2</v>
      </c>
      <c r="H6" s="103">
        <v>45986.521516203706</v>
      </c>
      <c r="I6" s="18" t="str">
        <f>IFERROR(VLOOKUP(D6,DB!A:F,6,0),"")</f>
        <v>SCECO</v>
      </c>
      <c r="J6" s="18" t="str">
        <f>IFERROR(VLOOKUP(D6,DB!A:G,7,0),"")</f>
        <v>Vandalized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45986.577924189813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45986.577924189813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45986.577924189813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45986.577924189813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45986.577924189813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45986.577924189813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45986.577924189813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45986.577924189813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45986.577924189813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45986.577924189813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45986.577924189813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45986.577924189813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45986.577924189813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45986.577924189813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45986.577924189813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45986.577924189813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45986.577924189813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45986.577924189813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45986.577924189813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45986.577924189813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45986.577924189813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45986.577924189813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45986.577924189813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45986.577924189813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45986.577924189813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45986.577924189813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45986.577924189813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45986.577924189813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45986.577924189813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45986.577924189813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45986.577924189813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45986.577924189813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45986.577924189813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45986.577924189813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45986.577924189813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45986.577924189813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45986.577924189813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45986.577924189813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45986.577924189813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45986.577924189813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45986.577924189813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45986.577924189813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45986.577924189813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45986.577924189813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45986.577924189813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45986.577924189813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45986.577924189813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45986.577924189813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45986.577924189813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45986.577924189813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45986.577924189813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45986.577924189813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45986.577924189813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45986.577924189813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45986.577924189813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45986.577924189813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45986.577924189813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45986.577924189813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45986.577924189813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45986.577924189813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45986.577924189813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45986.577924189813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45986.577924189813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45986.577924189813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45986.577924189813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45986.577924189813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45986.577924189813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45986.577924189813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45986.577924189813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45986.577924189813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45986.577924189813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45986.577924189813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45986.577924189813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45986.577924189813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45986.577924189813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45986.577924189813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45986.577924189813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45986.577924189813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45986.577924189813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45986.577924189813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45986.577924189813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45986.577924189813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45986.577924189813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45986.577924189813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45986.577924189813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45986.577924189813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45986.577924189813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45986.577924189813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45986.577924189813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45986.577924189813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45986.577924189813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45986.577924189813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45986.577924189813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45986.577924189813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45986.577924189813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45986.577924189813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45986.577924189813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45986.577924189813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45986.577924189813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45986.577924189813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45986.577924189813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45986.577924189813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45986.577924189813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45986.577924189813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45986.577924189813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45986.577924189813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45986.577924189813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45986.577924189813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45986.577924189813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45986.577924189813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45986.577924189813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45986.577924189813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45986.577924189813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45986.577924189813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45986.577924189813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45986.577924189813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45986.577924189813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45986.577924189813</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45986.577924189813</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45986.577924189813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45986.577924189813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45986.577924189813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45986.577924189813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45986.577924189813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45986.577924189813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45986.577924189813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45986.577924189813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45986.577924189813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45986.577924189813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45986.577924189813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45986.577924189813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45986.577924189813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45986.577924189813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45986.577924189813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45986.577924189813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45986.577924189813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45986.577924189813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45986.577924189813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45986.577924189813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45986.577924189813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45986.577924189813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45986.577924189813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45986.577924189813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45986.577924189813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45986.577924189813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45986.577924189813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45986.577924189813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45986.577924189813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45986.577924189813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45986.577924189813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45986.577924189813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45986.577924189813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45986.577924189813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45986.577924189813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45986.577924189813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45986.577924189813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45986.577924189813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45986.577924189813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45986.577924189813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45986.577924189813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45986.577924189813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45986.577924189813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45986.577924189813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45986.577924189813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45986.577924189813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45986.577924189813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45986.577924189813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45986.577924189813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45986.577924189813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45986.577924189813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45986.577924189813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45986.577924189813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45986.577924189813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45986.577924189813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45986.577924189813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45986.577924189813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45986.577924189813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45986.577924189813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45986.577924189813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45986.577924189813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45986.577924189813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45986.577924189813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45986.577924189813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45986.577924189813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45986.577924189813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45986.577924189813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45986.577924189813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45986.577924189813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45986.577924189813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45986.577924189813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45986.577924189813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45986.577924189813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45986.577924189813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45986.577924189813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45986.577924189813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45986.577924189813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45986.577924189813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45986.577924189813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45986.577924189813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45986.577924189813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45986.577924189813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45986.577924189813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45986.577924189813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45986.577924189813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45986.577924189813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45986.577924189813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45986.577924189813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45986.577924189813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45986.577924189813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45986.577924189813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45986.577924189813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45986.577924189813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45986.577924189813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45986.577924189813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45986.577924189813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45986.577924189813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45986.577924189813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45986.577924189813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45986.577924189813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45986.577924189813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45986.577924189813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45986.577924189813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45986.577924189813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45986.577924189813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45986.577924189813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45986.577924189813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45986.577924189813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45986.577924189813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45986.577924189813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45986.577924189813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45986.577924189813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45986.577924189813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45986.577924189813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45986.577924189813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45986.577924189813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45986.577924189813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45986.577924189813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45986.577924189813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45986.577924189813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45986.577924189813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45986.577924189813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45986.577924189813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45986.577924189813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45986.577924189813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45986.577924189813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45986.577924189813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45986.577924189813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45986.577924189813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45986.577924189813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45986.577924189813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45986.577924189813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45986.577924189813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45986.577924189813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45986.577924189813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45986.577924189813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45986.577924189813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45986.577924189813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45986.577924189813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45986.577924189813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45986.577924189813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45986.577924189813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45986.577924189813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45986.577924189813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45986.577924189813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45986.577924189813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45986.577924189813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45986.577924189813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45986.577924189813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45986.577924189813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45986.577924189813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45986.577924189813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45986.577924189813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45986.577924189813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45986.577924189813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45986.577924189813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45986.577924189813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45986.577924189813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45986.577924189813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45986.577924189813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45986.577924189813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45986.577924189813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45986.577924189813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45986.577924189813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45986.577924189813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45986.577924189813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45986.577924189813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45986.577924189813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45986.577924189813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45986.577924189813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45986.577924189813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45986.577924189813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45986.577924189813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45986.577924189813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45986.577924189813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45986.577924189813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45986.577924189813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45986.577924189813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45986.577924189813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45986.577924189813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45986.577924189813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45986.577924189813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45986.577924189813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45986.577924189813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45986.577924189813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45986.577924189813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45986.577924189813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45986.577924189813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45986.577924189813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45986.577924189813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45986.577924189813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45986.577924189813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45986.577924189813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45986.577924189813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45986.577924189813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45986.577924189813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45986.577924189813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45986.577924189813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45986.577924189813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45986.577924189813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45986.577924189813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45986.577924189813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45986.577924189813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45986.577924189813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45986.577924189813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45986.577924189813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45986.577924189813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45986.577924189813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45986.577924189813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45986.577924189813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45986.577924189813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45986.577924189813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45986.577924189813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45986.577924189813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45986.577924189813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45986.577924189813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45986.577924189813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45986.577924189813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45986.577924189813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45986.577924189813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45986.577924189813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45986.577924189813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45986.577924189813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45986.577924189813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45986.577924189813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45986.577924189813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45986.577924189813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45986.577924189813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45986.577924189813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45986.577924189813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45986.577924189813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45986.577924189813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45986.577924189813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45986.577924189813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45986.577924189813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45986.577924189813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45986.577924189813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45986.577924189813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45986.577924189813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45986.577924189813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45986.577924189813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45986.577924189813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45986.577924189813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45986.577924189813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45986.577924189813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45986.577924189813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45986.577924189813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45986.577924189813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45986.577924189813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45986.577924189813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45986.577924189813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45986.577924189813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45986.577924189813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45986.577924189813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45986.577924189813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45986.577924189813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45986.577924189813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45986.577924189813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45986.577924189813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45986.577924189813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45986.577924189813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45986.577924189813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45986.577924189813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45986.577924189813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45986.577924189813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45986.577924189813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45986.577924189813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45986.577924189813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45986.577924189813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45986.577924189813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45986.577924189813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45986.577924189813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45986.577924189813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45986.577924189813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45986.577924189813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45986.577924189813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45986.577924189813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45986.577924189813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45986.577924189813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45986.577924189813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45986.577924189813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45986.577924189813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45986.577924189813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45986.577924189813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45986.577924189813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45986.577924189813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45986.577924189813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45986.577924189813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45986.577924189813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45986.577924189813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45986.577924189813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45986.577924189813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45986.577924189813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45986.577924189813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45986.577924189813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45986.577924189813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45986.577924189813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45986.577924189813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45986.577924189813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45986.577924189813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45986.577924189813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45986.577924189813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45986.577924189813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45986.577924189813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45986.577924189813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45986.577924189813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45986.577924189813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45986.577924189813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45986.577924189813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45986.577924189813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45986.577924189813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45986.577924189813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45986.577924189813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45986.577924189813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45986.577924189813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45986.577924189813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45986.577924189813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45986.577924189813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45986.577924189813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45986.577924189813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45986.577924189813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45986.577924189813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45986.577924189813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45986.577924189813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45986.577924189813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45986.577924189813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45986.577924189813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45986.577924189813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45986.577924189813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45986.577924189813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45986.577924189813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45986.577924189813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45986.577924189813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45986.577924189813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45986.577924189813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45986.577924189813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45986.577924189813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45986.577924189813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45986.577924189813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45986.577924189813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45986.577924189813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45986.577924189813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45986.577924189813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45986.577924189813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45986.577924189813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45986.577924189813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45986.577924189813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45986.577924189813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45986.577924189813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45986.577924189813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45986.577924189813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45986.577924189813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45986.577924189813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45986.577924189813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45986.577924189813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45986.577924189813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45986.577924189813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45986.577924189813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45986.577924189813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45986.577924189813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45986.577924189813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45986.577924189813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45986.577924189813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45986.577924189813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45986.577924189813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45986.577924189813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45986.577924189813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45986.577924189813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45986.577924189813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45986.577924189813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45986.577924189813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45986.577924189813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45986.577924189813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45986.577924189813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45986.577924189813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45986.577924189813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45986.577924189813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45986.577924189813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45986.577924189813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45986.577924189813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45986.577924189813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45986.577924189813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45986.577924189813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45986.577924189813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45986.577924189813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45986.577924189813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45986.577924189813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45986.577924189813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45986.577924189813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45986.577924189813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45986.577924189813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45986.577924189813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45986.577924189813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45986.577924189813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45986.577924189813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45986.577924189813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45986.577924189813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45986.577924189813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45986.577924189813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45986.577924189813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45986.577924189813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45986.577924189813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45986.577924189813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45986.577924189813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45986.577924189813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45986.577924189813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45986.577924189813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45986.577924189813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45986.577924189813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45986.577924189813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45986.577924189813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45986.577924189813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45986.577924189813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45986.577924189813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45986.577924189813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45986.577924189813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45986.577924189813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45986.577924189813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45986.577924189813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45986.577924189813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45986.577924189813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45986.577924189813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45986.577924189813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45986.577924189813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45986.577924189813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45986.577924189813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45986.577924189813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45986.577924189813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45986.577924189813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45986.577924189813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45986.577924189813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45986.577924189813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45986.577924189813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45986.577924189813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45986.577924189813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45986.577924189813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45986.577924189813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45986.577924189813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45986.577924189813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45986.577924189813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45986.577924189813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45986.577924189813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45986.577924189813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45986.577924189813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45986.577924189813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45986.577924189813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45986.577924189813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45986.577924189813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45986.577924189813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45986.577924189813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45986.577924189813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45986.577924189813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45986.577924189813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45986.577924189813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45986.577924189813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45986.577924189813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45986.577924189813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45986.577924189813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45986.577924189813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45986.577924189813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45986.577924189813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45986.577924189813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45986.577924189813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45986.577924189813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45986.577924189813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45986.577924189813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45986.577924189813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45986.577924189813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45986.577924189813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45986.577924189813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45986.577924189813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45986.577924189813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45986.577924189813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45986.577924189813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45986.577924189813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45986.577924189813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45986.577924189813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45986.577924189813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45986.577924189813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45986.577924189813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45986.577924189813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45986.577924189813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45986.577924189813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45986.577924189813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45986.577924189813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45986.577924189813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45986.577924189813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45986.577924189813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45986.577924189813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45986.577924189813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45986.577924189813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45986.577924189813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45986.577924189813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45986.577924189813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45986.577924189813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45986.577924189813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45986.577924189813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45986.577924189813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45986.577924189813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45986.577924189813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45986.577924189813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45986.577924189813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45986.577924189813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45986.577924189813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45986.577924189813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45986.577924189813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45986.577924189813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45986.577924189813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45986.577924189813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45986.577924189813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45986.577924189813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45986.577924189813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45986.577924189813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45986.577924189813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45986.577924189813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45986.577924189813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45986.577924189813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45986.577924189813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45986.577924189813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45986.577924189813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45986.577924189813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45986.577924189813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45986.577924189813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45986.577924189813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45986.577924189813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45986.577924189813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45986.577924189813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45986.577924189813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45986.577924189813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45986.577924189813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45986.577924189813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45986.577924189813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45986.577924189813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45986.577924189813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45986.577924189813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45986.577924189813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45986.577924189813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45986.577924189813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45986.577924189813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45986.577924189813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45986.577924189813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45986.577924189813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45986.577924189813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45986.577924189813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45986.577924189813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45986.577924189813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45986.577924189813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45986.577924189813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45986.577924189813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45986.577924189813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45986.577924189813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45986.577924189813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45986.577924189813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45986.577924189813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45986.577924189813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45986.577924189813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45986.577924189813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45986.577924189813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45986.577924189813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45986.577924189813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45986.577924189813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45986.577924189813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45986.577924189813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45986.577924189813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45986.577924189813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45986.577924189813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45986.577924189813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45986.577924189813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45986.577924189813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45986.577924189813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45986.577924189813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45986.577924189813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45986.577924189813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45986.577924189813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45986.577924189813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45986.577924189813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45986.577924189813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45986.577924189813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45986.577924189813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45986.577924189813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45986.577924189813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45986.577924189813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45986.577924189813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45986.577924189813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45986.577924189813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45986.577924189813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45986.577924189813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45986.577924189813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45986.577924189813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45986.577924189813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45986.577924189813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45986.577924189813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45986.577924189813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45986.577924189813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45986.577924189813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45986.577924189813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45986.577924189813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45986.577924189813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45986.577924189813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45986.577924189813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45986.577924189813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45986.577924189813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45986.577924189813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45986.577924189813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45986.577924189813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45986.577924189813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45986.577924189813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45986.577924189813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45986.577924189813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45986.577924189813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45986.577924189813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45986.577924189813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45986.577924189813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45986.577924189813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45986.577924189813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45986.577924189813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45986.577924189813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45986.577924189813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45986.577924189813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45986.577924189813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45986.577924189813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45986.577924189813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45986.577924189813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45986.577924189813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45986.577924189813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45986.577924189813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45986.577924189813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45986.577924189813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45986.577924189813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45986.577924189813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45986.577924189813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45986.577924189813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45986.577924189813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45986.577924189813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45986.577924189813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45986.577924189813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45986.577924189813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45986.577924189813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45986.577924189813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45986.577924189813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45986.577924189813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45986.577924189813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45986.577924189813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45986.577924189813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45986.577924189813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45986.577924189813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45986.577924189813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45986.577924189813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45986.577924189813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45986.577924189813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45986.577924189813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45986.577924189813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45986.577924189813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45986.577924189813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45986.577924189813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45986.577924189813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45986.577924189813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45986.577924189813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45986.577924189813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45986.577924189813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45986.577924189813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45986.577924189813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45986.577924189813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45986.577924189813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45986.577924189813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45986.577924189813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45986.577924189813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45986.577924189813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45986.577924189813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45986.577924189813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45986.577924189813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45986.577924189813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45986.577924189813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45986.577924189813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45986.577924189813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45986.577924189813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45986.577924189813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45986.577924189813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45986.577924189813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45986.577924189813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45986.577924189813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45986.577924189813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45986.577924189813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45986.577924189813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45986.577924189813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45986.577924189813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45986.577924189813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45986.577924189813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45986.577924189813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45986.577924189813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45986.577924189813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45986.577924189813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45986.577924189813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45986.577924189813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45986.577924189813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45986.577924189813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45986.577924189813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45986.577924189813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45986.577924189813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45986.577924189813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45986.577924189813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45986.577924189813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45986.577924189813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45986.577924189813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45986.577924189813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45986.577924189813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45986.577924189813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45986.577924189813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45986.577924189813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45986.577924189813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45986.577924189813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45986.577924189813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45986.577924189813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45986.577924189813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45986.577924189813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45986.577924189813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45986.577924189813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45986.577924189813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45986.577924189813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45986.577924189813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45986.577924189813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45986.577924189813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45986.577924189813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45986.577924189813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45986.577924189813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45986.577924189813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45986.577924189813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45986.577924189813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45986.577924189813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45986.577924189813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45986.577924189813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45986.577924189813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45986.577924189813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45986.577924189813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45986.577924189813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45986.577924189813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45986.577924189813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45986.577924189813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45986.577924189813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45986.577924189813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45986.577924189813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45986.577924189813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45986.577924189813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45986.577924189813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45986.577924189813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45986.577924189813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45986.577924189813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45986.577924189813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45986.577924189813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45986.577924189813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45986.577924189813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45986.577924189813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45986.577924189813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45986.577924189813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45986.577924189813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45986.577924189813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45986.577924189813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45986.577924189813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45986.577924189813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45986.577924189813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45986.577924189813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45986.577924189813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45986.577924189813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45986.577924189813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45986.577924189813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45986.577924189813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45986.577924189813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45986.577924189813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45986.577924189813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45986.577924189813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45986.577924189813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45986.577924189813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45986.577924189813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45986.577924189813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45986.577924189813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45986.577924189813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45986.577924189813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45986.577924189813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45986.577924189813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45986.577924189813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45986.577924189813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45986.577924189813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45986.577924189813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45986.577924189813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45986.577924189813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45986.577924189813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45986.577924189813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45986.577924189813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45986.577924189813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45986.577924189813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45986.577924189813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45986.577924189813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45986.577924189813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45986.577924189813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45986.577924189813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45986.577924189813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45986.577924189813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45986.577924189813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45986.577924189813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45986.577924189813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45986.577924189813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45986.577924189813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45986.577924189813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45986.577924189813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45986.577924189813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45986.577924189813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45986.577924189813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45986.577924189813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45986.577924189813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45986.577924189813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45986.577924189813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45986.577924189813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45986.577924189813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45986.577924189813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45986.577924189813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45986.577924189813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45986.577924189813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45986.577924189813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45986.577924189813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45986.577924189813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45986.577924189813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45986.577924189813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45986.577924189813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45986.577924189813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45986.577924189813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45986.577924189813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45986.577924189813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45986.577924189813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45986.577924189813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45986.577924189813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45986.577924189813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45986.577924189813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45986.577924189813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45986.577924189813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45986.577924189813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45986.577924189813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45986.577924189813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45986.577924189813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45986.577924189813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45986.577924189813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45986.577924189813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45986.577924189813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45986.577924189813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45986.577924189813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45986.577924189813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45986.577924189813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45986.577924189813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45986.577924189813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45986.577924189813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45986.577924189813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45986.577924189813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45986.577924189813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45986.577924189813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45986.577924189813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45986.577924189813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45986.577924189813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45986.577924189813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45986.577924189813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45986.577924189813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45986.577924189813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45986.577924189813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45986.577924189813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45986.577924189813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45986.577924189813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45986.577924189813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45986.577924189813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45986.577924189813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45986.577924189813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45986.577924189813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45986.577924189813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45986.577924189813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45986.577924189813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45986.577924189813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45986.577924189813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45986.577924189813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45986.577924189813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45986.577924189813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45986.577924189813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45986.577924189813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45986.577924189813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45986.577924189813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45986.577924189813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45986.577924189813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45986.577924189813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45986.577924189813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45986.577924189813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45986.577924189813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45986.577924189813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45986.577924189813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45986.577924189813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45986.577924189813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45986.577924189813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45986.577924189813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45986.577924189813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45986.577924189813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45986.577924189813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45986.577924189813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45986.577924189813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45986.577924189813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45986.577924189813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45986.577924189813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45986.577924189813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45986.577924189813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45986.577924189813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45986.577924189813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45986.577924189813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45986.577924189813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45986.577924189813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45986.577924189813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45986.577924189813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45986.577924189813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45986.577924189813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45986.577924189813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45986.577924189813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45986.577924189813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45986.577924189813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45986.577924189813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45986.577924189813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45986.577924189813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45986.577924189813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45986.577924189813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45986.577924189813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45986.577924189813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45986.577924189813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45986.577924189813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45986.577924189813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45986.577924189813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45986.577924189813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45986.577924189813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45986.577924189813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45986.577924189813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45986.577924189813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45986.577924189813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45986.577924189813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45986.577924189813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45986.577924189813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45986.577924189813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45986.577924189813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45986.577924189813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45986.577924189813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45986.577924189813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45986.577924189813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45986.577924189813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45986.577924189813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45986.577924189813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45986.577924189813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45986.577924189813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45986.577924189813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45986.577924189813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45986.577924189813</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8"/>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283.09720659721643</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36652</v>
      </c>
      <c r="E3" s="94" t="s">
        <v>39021</v>
      </c>
      <c r="F3" s="95">
        <v>45986.505428240744</v>
      </c>
      <c r="G3" s="96">
        <f t="shared" ref="G3:G56" ca="1" si="0">IFERROR(NOW()-F3,"")</f>
        <v>7.2495833330322057E-2</v>
      </c>
      <c r="H3" s="95">
        <v>45986.491238425922</v>
      </c>
      <c r="I3" s="113" t="str">
        <f>IFERROR(VLOOKUP(D3,DB!A:F,6,0),"")</f>
        <v>SCECO</v>
      </c>
      <c r="J3" s="113" t="str">
        <f>IFERROR(VLOOKUP(D3,DB!A:G,7,0),"")</f>
        <v>Dead</v>
      </c>
      <c r="K3" s="97" t="s">
        <v>39115</v>
      </c>
      <c r="L3" s="91" t="str">
        <f>IFERROR(VLOOKUP(D3,DB!A:I,9,0),"")</f>
        <v>Latis</v>
      </c>
    </row>
    <row r="4" spans="1:16" ht="15" customHeight="1">
      <c r="A4" s="113"/>
      <c r="B4" s="113" t="str">
        <f>IFERROR(VLOOKUP(D4,DB!A:K,11,0),"")</f>
        <v/>
      </c>
      <c r="C4" s="93"/>
      <c r="D4" s="91"/>
      <c r="E4" s="94"/>
      <c r="F4" s="95"/>
      <c r="G4" s="96">
        <f t="shared" ca="1" si="0"/>
        <v>45986.577924074074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45986.577924074074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45986.577924074074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45986.577924189813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45986.577924189813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45986.577924189813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45986.577924189813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45986.577924189813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45986.577924189813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45986.577924189813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45986.577924189813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45986.577924189813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45986.577924189813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45986.577924189813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45986.577924189813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45986.577924189813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45986.577924189813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45986.577924189813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45986.577924189813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45986.577924189813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45986.577924189813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45986.577924189813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45986.577924189813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45986.577924189813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45986.577924189813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45986.577924189813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45986.577924189813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45986.577924189813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45986.577924189813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45986.577924189813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45986.577924189813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45986.577924189813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45986.577924189813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45986.577924189813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45986.577924189813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45986.577924189813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45986.577924189813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45986.577924189813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45986.577924189813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45986.577924189813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45986.577924189813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45986.577924189813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45986.577924189813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45986.577924189813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45986.577924189813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45986.577924189813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45986.577924189813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45986.577924189813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45986.577924189813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45986.577924189813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45986.577924189813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45986.577924189813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45986.577924189813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ref="G57:G120" ca="1" si="1">IFERROR(NOW()-F57,"")</f>
        <v>45986.577924189813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45986.577924189813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45986.577924189813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45986.577924189813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45986.577924189813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45986.577924189813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45986.577924189813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45986.577924189813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45986.577924189813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45986.577924189813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45986.577924189813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45986.577924189813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45986.577924189813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45986.577924189813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45986.577924189813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45986.577924189813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45986.577924189813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45986.577924189813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45986.577924189813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45986.577924189813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45986.577924189813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45986.577924189813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45986.577924189813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45986.577924189813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45986.577924189813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45986.577924189813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45986.577924189813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45986.577924189813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45986.577924189813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45986.577924189813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45986.577924189813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45986.577924189813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45986.577924189813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45986.577924189813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45986.577924189813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45986.577924189813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45986.577924189813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45986.577924189813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45986.577924189813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45986.577924189813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45986.577924189813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45986.577924189813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45986.577924189813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45986.577924189813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45986.577924189813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45986.577924189813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45986.577924189813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45986.577924189813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45986.577924189813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45986.577924189813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45986.577924189813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45986.577924189813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45986.577924189813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45986.577924189813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45986.577924189813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45986.577924189813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45986.577924189813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45986.577924189813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45986.577924189813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45986.577924189813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45986.577924189813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45986.577924189813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45986.577924189813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45986.577924189813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ref="G121:G184" ca="1" si="2">IFERROR(NOW()-F121,"")</f>
        <v>45986.577924189813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45986.577924189813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45986.577924189813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45986.577924189813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45986.577924189813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45986.577924189813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45986.577924189813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45986.577924189813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45986.577924189813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45986.577924189813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45986.577924189813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45986.577924189813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45986.577924189813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45986.577924189813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45986.577924189813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45986.577924189813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45986.577924189813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45986.577924189813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45986.577924189813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45986.577924189813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45986.577924189813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45986.577924189813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45986.577924189813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45986.577924189813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45986.577924189813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45986.577924189813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45986.577924189813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45986.577924189813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45986.577924189813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45986.577924189813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45986.577924189813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45986.577924189813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45986.577924189813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45986.577924189813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45986.577924189813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45986.577924189813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45986.577924189813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45986.577924189813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45986.577924189813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45986.577924189813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45986.577924189813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45986.577924189813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45986.577924189813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45986.577924189813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45986.577924189813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45986.577924189813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45986.577924189813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45986.577924189813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45986.577924189813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45986.577924189813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45986.577924189813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45986.577924189813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45986.577924189813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45986.577924189813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45986.577924189813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45986.577924189813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45986.577924189813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45986.577924189813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45986.577924189813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45986.577924189813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45986.577924189813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45986.577924189813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45986.577924189813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45986.577924189813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ref="G185:G248" ca="1" si="3">IFERROR(NOW()-F185,"")</f>
        <v>45986.577924189813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45986.577924189813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45986.577924189813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45986.577924189813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45986.577924189813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45986.577924189813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45986.577924189813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45986.577924189813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45986.577924189813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45986.577924189813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45986.577924189813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45986.577924189813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45986.577924189813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45986.577924189813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45986.577924189813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45986.577924189813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45986.577924189813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45986.577924189813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45986.577924189813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45986.577924189813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45986.577924189813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45986.577924189813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45986.577924189813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45986.577924189813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45986.577924189813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45986.577924189813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45986.577924189813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45986.577924189813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45986.577924189813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45986.577924189813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45986.577924189813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45986.577924189813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45986.577924189813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45986.577924189813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45986.577924189813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45986.577924189813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45986.577924189813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45986.577924189813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45986.577924189813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45986.577924189813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45986.577924189813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45986.577924189813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45986.577924189813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45986.577924189813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45986.577924189813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45986.577924189813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45986.577924189813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45986.577924189813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45986.577924189813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45986.577924189813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45986.577924189813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45986.577924189813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45986.577924189813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45986.577924189813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45986.577924189813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45986.577924189813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45986.577924189813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45986.577924189813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45986.577924189813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45986.577924189813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45986.577924189813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45986.577924189813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45986.577924189813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45986.577924189813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ref="G249:G312" ca="1" si="4">IFERROR(NOW()-F249,"")</f>
        <v>45986.577924189813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45986.577924189813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45986.577924189813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45986.577924189813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45986.577924189813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45986.577924189813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45986.577924189813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45986.577924189813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45986.577924189813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45986.577924189813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45986.577924189813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45986.577924189813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45986.577924189813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45986.577924189813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45986.577924189813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45986.577924189813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45986.577924189813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45986.577924189813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45986.577924189813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45986.577924189813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45986.577924189813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45986.577924189813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45986.577924189813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45986.577924189813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45986.577924189813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45986.577924189813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45986.577924189813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45986.577924189813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45986.577924189813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45986.577924189813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45986.577924189813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45986.577924189813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45986.577924189813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45986.577924189813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45986.577924189813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45986.577924189813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45986.577924189813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45986.577924189813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45986.577924189813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45986.577924189813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45986.577924189813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45986.577924189813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45986.577924189813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45986.577924189813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45986.577924189813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45986.577924189813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45986.577924189813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45986.577924189813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45986.577924189813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45986.577924189813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45986.577924189813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45986.577924189813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45986.577924189813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45986.577924189813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45986.577924189813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45986.577924189813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45986.577924189813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45986.577924189813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45986.577924189813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45986.577924189813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45986.577924189813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45986.577924189813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45986.577924189813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45986.577924189813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ref="G313:G358" ca="1" si="5">IFERROR(NOW()-F313,"")</f>
        <v>45986.577924189813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45986.577924189813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45986.577924189813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45986.577924189813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45986.577924189813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45986.577924189813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45986.577924189813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45986.577924189813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45986.577924189813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45986.577924189813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45986.577924189813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45986.577924189813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45986.577924189813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45986.577924189813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45986.577924189813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45986.577924189813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45986.577924189813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45986.577924189813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45986.577924189813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45986.577924189813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45986.577924189813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45986.577924189813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45986.577924189813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45986.577924189813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45986.577924189813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45986.577924189813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45986.577924189813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45986.577924189813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45986.577924189813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45986.577924189813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45986.577924189813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45986.577924189813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45986.577924189813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45986.577924189813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45986.577924189813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45986.577924189813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45986.577924189813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45986.577924189813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45986.577924189813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45986.577924189813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45986.577924189813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45986.577924189813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45986.577924189813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45986.577924189813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45986.577924189813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45986.577924189813</v>
      </c>
      <c r="H358" s="95"/>
      <c r="I358" s="113" t="str">
        <f>IFERROR(VLOOKUP(D358,DB!A:F,6,0),"")</f>
        <v/>
      </c>
      <c r="J358" s="113" t="str">
        <f>IFERROR(VLOOKUP(D358,DB!A:G,7,0),"")</f>
        <v/>
      </c>
      <c r="K358" s="97"/>
      <c r="L358" s="91" t="str">
        <f>IFERROR(VLOOKUP(D358,DB!A:I,9,0),"")</f>
        <v/>
      </c>
    </row>
  </sheetData>
  <dataValidations count="2">
    <dataValidation allowBlank="1" showInputMessage="1" showErrorMessage="1" sqref="E1" xr:uid="{A4F81451-56CC-4543-9497-104C4E44EE4B}"/>
    <dataValidation type="list" allowBlank="1" showInputMessage="1" showErrorMessage="1" sqref="E2:E3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94.745864004624309</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60.389046874995984</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37.916813078700216</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5.2046254629603936</v>
      </c>
      <c r="H5" s="122">
        <v>45981.360798611109</v>
      </c>
      <c r="I5" s="109" t="str">
        <f>IFERROR(VLOOKUP(D5,DB!A:F,6,0),"")</f>
        <v>SCECO</v>
      </c>
      <c r="J5" s="109" t="str">
        <f>IFERROR(VLOOKUP(D5,DB!A:G,7,0),"")</f>
        <v>Dead</v>
      </c>
      <c r="K5" s="109" t="s">
        <v>39123</v>
      </c>
      <c r="L5" s="109" t="str">
        <f>IFERROR(VLOOKUP(D5,DB!A:I,9,0),"")</f>
        <v>Latis</v>
      </c>
    </row>
    <row r="6" spans="1:13">
      <c r="A6" s="109" t="s">
        <v>39124</v>
      </c>
      <c r="B6" s="109" t="str">
        <f>IFERROR(VLOOKUP(D6,DB!A:K,11,0),"")</f>
        <v>R5</v>
      </c>
      <c r="C6" s="109">
        <v>1</v>
      </c>
      <c r="D6" s="109" t="s">
        <v>38248</v>
      </c>
      <c r="E6" s="109" t="s">
        <v>39021</v>
      </c>
      <c r="F6" s="122">
        <v>45986.391886574071</v>
      </c>
      <c r="G6" s="111">
        <f ca="1">IFERROR(NOW()-F6,"")</f>
        <v>0.18603750000329455</v>
      </c>
      <c r="H6" s="122">
        <v>45986.386099537034</v>
      </c>
      <c r="I6" s="109" t="str">
        <f>IFERROR(VLOOKUP(D6,DB!A:F,6,0),"")</f>
        <v>SCECO</v>
      </c>
      <c r="J6" s="109" t="str">
        <f>IFERROR(VLOOKUP(D6,DB!A:G,7,0),"")</f>
        <v>Haj Removal</v>
      </c>
      <c r="K6" s="109" t="s">
        <v>39125</v>
      </c>
      <c r="L6" s="109" t="str">
        <f>IFERROR(VLOOKUP(D6,DB!A:I,9,0),"")</f>
        <v>Latis</v>
      </c>
    </row>
    <row r="7" spans="1:13">
      <c r="A7" s="109"/>
      <c r="B7" s="109" t="str">
        <f>IFERROR(VLOOKUP(D7,DB!A:K,11,0),"")</f>
        <v/>
      </c>
      <c r="C7" s="109"/>
      <c r="D7"/>
      <c r="E7" s="109"/>
      <c r="F7" s="109"/>
      <c r="G7" s="111">
        <f ca="1">IFERROR(NOW()-F7,"")</f>
        <v>45986.577924074074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45986.577924074074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45986.577924074074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45986.577924074074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45986.577924074074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45986.577924074074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45986.577924074074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45986.577924074074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45986.577924074074</v>
      </c>
      <c r="H15" s="109"/>
      <c r="I15" s="109" t="str">
        <f>IFERROR(VLOOKUP(D15,DB!A:F,6,0),"")</f>
        <v/>
      </c>
      <c r="J15" s="109" t="str">
        <f>IFERROR(VLOOKUP(D15,DB!A:G,7,0),"")</f>
        <v/>
      </c>
      <c r="K15" s="109"/>
      <c r="L15" s="109" t="str">
        <f>IFERROR(VLOOKUP(D15,DB!A:I,9,0),"")</f>
        <v/>
      </c>
    </row>
    <row r="16" spans="1:13">
      <c r="A16" s="125"/>
      <c r="B16" s="125" t="str">
        <f>IFERROR(VLOOKUP(D16,DB!A:K,11,0),"")</f>
        <v/>
      </c>
      <c r="C16" s="125"/>
      <c r="D16" s="125"/>
      <c r="E16" s="125"/>
      <c r="F16" s="126"/>
      <c r="G16" s="111">
        <f ca="1">IFERROR(NOW()-F16,"")</f>
        <v>45986.577924074074</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45986.577924074074</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45986.577924074074</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45986.577924074074</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45986.577924074074</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45986.577924074074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45986.577924074074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45986.577924074074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45986.577924074074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45986.577924074074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45986.577924074074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45986.577924074074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45986.577924074074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45986.577924074074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45986.577924074074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45986.577924074074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45986.577924074074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45986.577924074074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45986.577924074074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45986.577924074074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45986.577924074074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45986.577924074074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45986.577924074074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45986.577924074074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45986.577924074074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45986.577924074074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45986.577924074074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45986.577924074074</v>
      </c>
      <c r="H43" s="126"/>
      <c r="I43" s="125" t="str">
        <f>IFERROR(VLOOKUP(D43,DB!A:F,6,0),"")</f>
        <v/>
      </c>
      <c r="J43" s="125" t="str">
        <f>IFERROR(VLOOKUP(D43,DB!A:G,7,0),"")</f>
        <v/>
      </c>
      <c r="K43" s="125"/>
      <c r="L43" s="125" t="str">
        <f>IFERROR(VLOOKUP(D43,DB!A:I,9,0),"")</f>
        <v/>
      </c>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39126</v>
      </c>
      <c r="B2" s="137" t="s">
        <v>5398</v>
      </c>
      <c r="C2" s="138">
        <v>3</v>
      </c>
      <c r="D2" s="137" t="s">
        <v>29367</v>
      </c>
      <c r="E2" s="109" t="s">
        <v>39021</v>
      </c>
      <c r="F2" s="139">
        <v>45986.49559027778</v>
      </c>
      <c r="G2" s="75">
        <f ca="1">IFERROR(NOW()-F2,"-")</f>
        <v>8.233379629382398E-2</v>
      </c>
      <c r="H2" s="139">
        <v>45986.448425925926</v>
      </c>
      <c r="I2" s="137" t="str">
        <f>IFERROR(VLOOKUP(D2,DB!A:F,6,0),"")</f>
        <v>SCECO</v>
      </c>
      <c r="J2" s="137" t="str">
        <f>IFERROR(VLOOKUP(D2,DB!A:G,7,0),"")</f>
        <v>Dead+No BB Design</v>
      </c>
      <c r="K2" s="140" t="s">
        <v>39127</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45986.577924074074</v>
      </c>
      <c r="H3" s="154"/>
      <c r="I3" s="155" t="str">
        <f>IFERROR(VLOOKUP(D3,DB!A:F,6,0),"")</f>
        <v/>
      </c>
      <c r="J3" s="155" t="str">
        <f>IFERROR(VLOOKUP(D3,DB!A:G,7,0),"")</f>
        <v/>
      </c>
      <c r="K3" s="140"/>
      <c r="L3" s="156" t="str">
        <f>IFERROR(VLOOKUP(D3,DB!A:I,9,0),"")</f>
        <v/>
      </c>
    </row>
    <row r="4" spans="1:16383" ht="31.5" customHeight="1">
      <c r="A4" s="136"/>
      <c r="B4" s="137" t="str">
        <f>IFERROR(VLOOKUP(D4,DB!A:K,11,0),"")</f>
        <v/>
      </c>
      <c r="C4" s="138"/>
      <c r="D4" s="137"/>
      <c r="E4" s="109"/>
      <c r="F4" s="139"/>
      <c r="G4" s="75">
        <f ca="1">IFERROR(NOW()-F4,"-")</f>
        <v>45986.577924074074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45986.577924074074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45986.577924074074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45986.577924074074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45986.577924074074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45986.577924074074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45986.577924074074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45986.577924074074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45986.577924074074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45986.577924074074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45986.577924074074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45986.577924074074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45986.577924074074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45986.577924074074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45986.577924074074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45986.577924074074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45986.577924074074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45986.577924074074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45986.577924074074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45986.577924074074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45986.577924074074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45986.577924074074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45986.577924074074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45986.577924074074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45986.577924074074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45986.577924074074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45986.577924074074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45986.577924074074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45986.577924074074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45986.577924074074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45986.577924074074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45986.577924074074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45986.577924074074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45986.577924074074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45986.577924074074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45986.577924074074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45986.577924074074</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2025-11-25T10:52:22Z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