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435" documentId="13_ncr:1_{F6CB121F-512D-4AA6-A0C1-0FB36C537598}" xr6:coauthVersionLast="47" xr6:coauthVersionMax="47" xr10:uidLastSave="{A66D8E65-C27F-4277-81EE-006834E4F916}"/>
  <bookViews>
    <workbookView xWindow="-109" yWindow="-109" windowWidth="26301" windowHeight="14169" firstSheet="3"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<sst xmlns="http://schemas.openxmlformats.org/spreadsheetml/2006/main" count="179013" uniqueCount="39098">
  <si>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</si>
  <si>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</si>
  <si>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</si>
  <si>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</si>
  <si>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</si>
  <si>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</si>
  <si>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</si>
  <si>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</si>
  <si>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</si>
  <si>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</si>
  <si>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</si>
  <si>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</si>
  <si>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</si>
  <si>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</si>
  <si>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</si>
  <si>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</si>
  <si>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</si>
  <si>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</si>
  <si>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</si>
  <si>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</si>
  <si>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</si>
  <si>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</si>
  <si>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</si>
  <si>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</si>
  <si>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</si>
  <si>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</si>
  <si>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</si>
  <si>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</si>
  <si>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</si>
  <si>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</si>
  <si>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</si>
  <si>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</si>
  <si>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</si>
  <si>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</si>
  <si>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</si>
  <si>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</si>
  <si>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</si>
  <si>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</si>
  <si>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</si>
  <si>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</si>
  <si>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</si>
  <si>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</si>
  <si>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</si>
  <si>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</si>
  <si>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</si>
  <si>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</si>
  <si>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</si>
  <si>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</si>
  <si>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</si>
  <si>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</si>
  <si>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</si>
  <si>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</si>
  <si>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</si>
  <si>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</si>
  <si>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</si>
  <si>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</si>
  <si>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</si>
  <si>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</si>
  <si>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</si>
  <si>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</si>
  <si>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</si>
  <si>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</si>
  <si>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</si>
  <si>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</si>
  <si>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</si>
  <si>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</si>
  <si>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</si>
  <si>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</si>
  <si>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</si>
  <si>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</si>
  <si>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</si>
  <si>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</si>
  <si>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</si>
  <si>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</si>
  <si>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</si>
  <si>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</si>
  <si>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</si>
  <si>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</si>
  <si>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</si>
  <si>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</si>
  <si>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</si>
  <si>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</si>
  <si>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</si>
  <si>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</si>
  <si>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</si>
  <si>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</si>
  <si>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</si>
  <si>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</si>
  <si>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</si>
  <si>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</si>
  <si>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</si>
  <si>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</si>
  <si>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</si>
  <si>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</si>
  <si>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</si>
  <si>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</si>
  <si>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</si>
  <si>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</si>
  <si>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</si>
  <si>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</si>
  <si>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</si>
  <si>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</si>
  <si>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</si>
  <si>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</si>
  <si>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</si>
  <si>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</si>
  <si>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</si>
  <si>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</si>
  <si>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</si>
  <si>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</si>
  <si>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</si>
  <si>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</si>
  <si>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</si>
  <si>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</si>
  <si>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</si>
  <si>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</si>
  <si>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</si>
  <si>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</si>
  <si>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</si>
  <si>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</si>
  <si>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</si>
  <si>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</si>
  <si>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</si>
  <si>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</si>
  <si>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</si>
  <si>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</si>
  <si>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</si>
  <si>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</si>
  <si>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</si>
  <si>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</si>
  <si>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</si>
  <si>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</si>
  <si>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</si>
  <si>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</si>
  <si>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</si>
  <si>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</si>
  <si>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</si>
  <si>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</si>
  <si>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</si>
  <si>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</si>
  <si>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</si>
  <si>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</si>
  <si>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</si>
  <si>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</si>
  <si>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</si>
  <si>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</si>
  <si>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</si>
  <si>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</si>
  <si>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</si>
  <si>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</si>
  <si>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</si>
  <si>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</si>
  <si>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</si>
  <si>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</si>
  <si>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</si>
  <si>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</si>
  <si>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</si>
  <si>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</si>
  <si>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</si>
  <si>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</si>
  <si>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</si>
  <si>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</si>
  <si>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</si>
  <si>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</si>
  <si>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</si>
  <si>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</si>
  <si>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</si>
  <si>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</si>
  <si>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</si>
  <si>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</si>
  <si>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</si>
  <si>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</si>
  <si>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</si>
  <si>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</si>
  <si>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</si>
  <si>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</si>
  <si>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</si>
  <si>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</si>
  <si>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</si>
  <si>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</si>
  <si>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</si>
  <si>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</si>
  <si>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</si>
  <si>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</si>
  <si>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</si>
  <si>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</si>
  <si>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</si>
  <si>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</si>
  <si>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</si>
  <si>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</si>
  <si>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</si>
  <si>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</si>
  <si>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</si>
  <si>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</si>
  <si>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</si>
  <si>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</si>
  <si>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</si>
  <si>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</si>
  <si>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</si>
  <si>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</si>
  <si>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</si>
  <si>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</si>
  <si>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</si>
  <si>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</si>
  <si>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</si>
  <si>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</si>
  <si>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</si>
  <si>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</si>
  <si>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</si>
  <si>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</si>
  <si>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</si>
  <si>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</si>
  <si>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</si>
  <si>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</si>
  <si>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</si>
  <si>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</si>
  <si>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</si>
  <si>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</si>
  <si>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</si>
  <si>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</si>
  <si>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</si>
  <si>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</si>
  <si>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</si>
  <si>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</si>
  <si>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</si>
  <si>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</si>
  <si>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</si>
  <si>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</si>
  <si>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</si>
  <si>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</si>
  <si>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</si>
  <si>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</si>
  <si>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</si>
  <si>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</si>
  <si>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</si>
  <si>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</si>
  <si>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</si>
  <si>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</si>
  <si>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</si>
  <si>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</si>
  <si>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</si>
  <si>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</si>
  <si>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</si>
  <si>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</si>
  <si>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</si>
  <si>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</si>
  <si>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</si>
  <si>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</si>
  <si>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</si>
  <si>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</si>
  <si>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</si>
  <si>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</si>
  <si>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</si>
  <si>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</si>
  <si>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</si>
  <si>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</si>
  <si>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</si>
  <si>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</si>
  <si>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</si>
  <si>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</si>
  <si>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</si>
  <si>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</si>
  <si>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</si>
  <si>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</si>
  <si>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</si>
  <si>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</si>
  <si>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</si>
  <si>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</si>
  <si>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</si>
  <si>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</si>
  <si>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</si>
  <si>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</si>
  <si>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</si>
  <si>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</si>
  <si>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</si>
  <si>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</si>
  <si>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</si>
  <si>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</si>
  <si>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</si>
  <si>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</si>
  <si>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</si>
  <si>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</si>
  <si>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</si>
  <si>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</si>
  <si>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</si>
  <si>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</si>
  <si>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</si>
  <si>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</si>
  <si>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</si>
  <si>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</si>
  <si>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</si>
  <si>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</si>
  <si>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</si>
  <si>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</si>
  <si>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</si>
  <si>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</si>
  <si>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</si>
  <si>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</si>
  <si>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</si>
  <si>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</si>
  <si>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</si>
  <si>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</si>
  <si>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</si>
  <si>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</si>
  <si>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</si>
  <si>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</si>
  <si>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</si>
  <si>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</si>
  <si>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</si>
  <si>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</si>
  <si>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</si>
  <si>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</si>
  <si>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</si>
  <si>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</si>
  <si>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</si>
  <si>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</si>
  <si>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</si>
  <si>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</si>
  <si>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</si>
  <si>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</si>
  <si>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</si>
  <si>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</si>
  <si>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</si>
  <si>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</si>
  <si>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</si>
  <si>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</si>
  <si>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</si>
  <si>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</si>
  <si>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</si>
  <si>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</si>
  <si>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</si>
  <si>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</si>
  <si>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</si>
  <si>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</si>
  <si>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</si>
  <si>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</si>
  <si>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</si>
  <si>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</si>
  <si>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</si>
  <si>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</si>
  <si>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</si>
  <si>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</si>
  <si>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</si>
  <si>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</si>
  <si>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</si>
  <si>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</si>
  <si>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</si>
  <si>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</si>
  <si>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</si>
  <si>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</si>
  <si>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</si>
  <si>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</si>
  <si>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</si>
  <si>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</si>
  <si>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</si>
  <si>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</si>
  <si>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</si>
  <si>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</si>
  <si>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</si>
  <si>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</si>
  <si>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</si>
  <si>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</si>
  <si>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</si>
  <si>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</si>
  <si>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</si>
  <si>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</si>
  <si>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</si>
  <si>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</si>
  <si>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</si>
  <si>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</si>
  <si>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</si>
  <si>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</si>
  <si>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</si>
  <si>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</si>
  <si>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</si>
  <si>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</si>
  <si>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</si>
  <si>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</si>
  <si>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</si>
  <si>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</si>
  <si>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</si>
  <si>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</si>
  <si>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</si>
  <si>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</si>
  <si>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</si>
  <si>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</si>
  <si>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</si>
  <si>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</si>
  <si>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</si>
  <si>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</si>
  <si>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</si>
  <si>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</si>
  <si>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</si>
  <si>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</si>
  <si>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</si>
  <si>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</si>
  <si>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</si>
  <si>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</si>
  <si>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</si>
  <si>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</si>
  <si>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</si>
  <si>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</si>
  <si>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</si>
  <si>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</si>
  <si>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</si>
  <si>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</si>
  <si>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</si>
  <si>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</si>
  <si>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</si>
  <si>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</si>
  <si>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</si>
  <si>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</si>
  <si>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</si>
  <si>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</si>
  <si>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</si>
  <si>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</si>
  <si>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</si>
  <si>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</si>
  <si>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</si>
  <si>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</si>
  <si>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</si>
  <si>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</si>
  <si>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</si>
  <si>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</si>
  <si>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</si>
  <si>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</si>
  <si>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</si>
  <si>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</si>
  <si>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</si>
  <si>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</si>
  <si>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</si>
  <si>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</si>
  <si>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</si>
  <si>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</si>
  <si>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</si>
  <si>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</si>
  <si>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</si>
  <si>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</si>
  <si>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</si>
  <si>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</si>
  <si>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</si>
  <si>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</si>
  <si>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</si>
  <si>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</si>
  <si>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</si>
  <si>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</si>
  <si>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</si>
  <si>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</si>
  <si>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</si>
  <si>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</si>
  <si>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</si>
  <si>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</si>
  <si>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</si>
  <si>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</si>
  <si>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</si>
  <si>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</si>
  <si>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</si>
  <si>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</si>
  <si>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</si>
  <si>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</si>
  <si>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</si>
  <si>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</si>
  <si>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</si>
  <si>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</si>
  <si>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</si>
  <si>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</si>
  <si>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</si>
  <si>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</si>
  <si>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</si>
  <si>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</si>
  <si>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</si>
  <si>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</si>
  <si>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</si>
  <si>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</si>
  <si>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</si>
  <si>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</si>
  <si>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</si>
  <si>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</si>
  <si>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</si>
  <si>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</si>
  <si>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</si>
  <si>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</si>
  <si>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</si>
  <si>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</si>
  <si>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</si>
  <si>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</si>
  <si>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</si>
  <si>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</si>
  <si>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</si>
  <si>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</si>
  <si>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</si>
  <si>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</si>
  <si>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</si>
  <si>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</si>
  <si>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</si>
  <si>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</si>
  <si>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</si>
  <si>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</si>
  <si>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</si>
  <si>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</si>
  <si>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</si>
  <si>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</si>
  <si>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</si>
  <si>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</si>
  <si>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</si>
  <si>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</si>
  <si>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</si>
  <si>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</si>
  <si>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</si>
  <si>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</si>
  <si>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</si>
  <si>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</si>
  <si>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</si>
  <si>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</si>
  <si>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</si>
  <si>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</si>
  <si>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</si>
  <si>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</si>
  <si>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</si>
  <si>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</si>
  <si>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</si>
  <si>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</si>
  <si>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</si>
  <si>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</si>
  <si>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</si>
  <si>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</si>
  <si>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</si>
  <si>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</si>
  <si>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</si>
  <si>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</si>
  <si>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</si>
  <si>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</si>
  <si>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</si>
  <si>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</si>
  <si>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</si>
  <si>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</si>
  <si>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</si>
  <si>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</si>
  <si>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</si>
  <si>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</si>
  <si>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</si>
  <si>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</si>
  <si>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</si>
  <si>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</si>
  <si>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</si>
  <si>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</si>
  <si>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</si>
  <si>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</si>
  <si>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</si>
  <si>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</si>
  <si>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</si>
  <si>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</si>
  <si>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</si>
  <si>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</si>
  <si>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</si>
  <si>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</si>
  <si>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</si>
  <si>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</si>
  <si>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</si>
  <si>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</si>
  <si>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</si>
  <si>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</si>
  <si>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</si>
  <si>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</si>
  <si>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</si>
  <si>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</si>
  <si>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</si>
  <si>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</si>
  <si>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</si>
  <si>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</si>
  <si>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</si>
  <si>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</si>
  <si>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</si>
  <si>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</si>
  <si>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</si>
  <si>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</si>
  <si>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</si>
  <si>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</si>
  <si>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</si>
  <si>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</si>
  <si>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</si>
  <si>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</si>
  <si>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</si>
  <si>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</si>
  <si>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</si>
  <si>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</si>
  <si>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</si>
  <si>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</si>
  <si>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</si>
  <si>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</si>
  <si>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</si>
  <si>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</si>
  <si>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</si>
  <si>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</si>
  <si>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</si>
  <si>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</si>
  <si>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</si>
  <si>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</si>
  <si>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</si>
  <si>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</si>
  <si>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</si>
  <si>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</si>
  <si>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</si>
  <si>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</si>
  <si>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</si>
  <si>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</si>
  <si>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</si>
  <si>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</si>
  <si>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</si>
  <si>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</si>
  <si>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</si>
  <si>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</si>
  <si>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</si>
  <si>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</si>
  <si>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</si>
  <si>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</si>
  <si>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</si>
  <si>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</si>
  <si>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</si>
  <si>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</si>
  <si>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</si>
  <si>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</si>
  <si>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</si>
  <si>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</si>
  <si>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</si>
  <si>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</si>
  <si>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</si>
  <si>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</si>
  <si>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</si>
  <si>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</si>
  <si>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</si>
  <si>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</si>
  <si>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</si>
  <si>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</si>
  <si>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</si>
  <si>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</si>
  <si>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</si>
  <si>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</si>
  <si>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</si>
  <si>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</si>
  <si>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</si>
  <si>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</si>
  <si>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</si>
  <si>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</si>
  <si>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</si>
  <si>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</si>
  <si>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</si>
  <si>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</si>
  <si>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</si>
  <si>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</si>
  <si>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</si>
  <si>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</si>
  <si>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</si>
  <si>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</si>
  <si>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</si>
  <si>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</si>
  <si>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</si>
  <si>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</si>
  <si>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</si>
  <si>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</si>
  <si>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</si>
  <si>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</si>
  <si>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</si>
  <si>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</si>
  <si>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</si>
  <si>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</si>
  <si>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</si>
  <si>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</si>
  <si>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</si>
  <si>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</si>
  <si>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</si>
  <si>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</si>
  <si>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</si>
  <si>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</si>
  <si>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</si>
  <si>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</si>
  <si>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</si>
  <si>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</si>
  <si>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</si>
  <si>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</si>
  <si>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</si>
  <si>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</si>
  <si>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</si>
  <si>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</si>
  <si>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</si>
  <si>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</si>
  <si>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</si>
  <si>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</si>
  <si>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</si>
  <si>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</si>
  <si>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</si>
  <si>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</si>
  <si>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</si>
  <si>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</si>
  <si>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</si>
  <si>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</si>
  <si>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</si>
  <si>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</si>
  <si>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</si>
  <si>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</si>
  <si>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</si>
  <si>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</si>
  <si>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</si>
  <si>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</si>
  <si>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</si>
  <si>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</si>
  <si>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</si>
  <si>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</si>
  <si>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</si>
  <si>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</si>
  <si>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</si>
  <si>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</si>
  <si>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</si>
  <si>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</si>
  <si>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</si>
  <si>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</si>
  <si>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</si>
  <si>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</si>
  <si>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</si>
  <si>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</si>
  <si>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</si>
  <si>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</si>
  <si>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</si>
  <si>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</si>
  <si>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</si>
  <si>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</si>
  <si>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</si>
  <si>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</si>
  <si>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</si>
  <si>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</si>
  <si>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</si>
  <si>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</si>
  <si>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</si>
  <si>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</si>
  <si>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</si>
  <si>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</si>
  <si>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</si>
  <si>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</si>
  <si>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</si>
  <si>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</si>
  <si>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</si>
  <si>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</si>
  <si>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</si>
  <si>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</si>
  <si>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</si>
  <si>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</si>
  <si>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</si>
  <si>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</si>
  <si>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</si>
  <si>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</si>
  <si>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</si>
  <si>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</si>
  <si>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</si>
  <si>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</si>
  <si>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</si>
  <si>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</si>
  <si>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</si>
  <si>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</si>
  <si>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</si>
  <si>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</si>
  <si>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</si>
  <si>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</si>
  <si>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</si>
  <si>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</si>
  <si>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</si>
  <si>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</si>
  <si>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</si>
  <si>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</si>
  <si>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</si>
  <si>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</si>
  <si>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</si>
  <si>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</si>
  <si>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</si>
  <si>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</si>
  <si>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</si>
  <si>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</si>
  <si>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</si>
  <si>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</si>
  <si>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</si>
  <si>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</si>
  <si>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</si>
  <si>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</si>
  <si>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</si>
  <si>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</si>
  <si>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</si>
  <si>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</si>
  <si>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</si>
  <si>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</si>
  <si>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</si>
  <si>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</si>
  <si>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</si>
  <si>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</si>
  <si>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</si>
  <si>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</si>
  <si>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</si>
  <si>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</si>
  <si>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</si>
  <si>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</si>
  <si>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</si>
  <si>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</si>
  <si>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</si>
  <si>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</si>
  <si>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</si>
  <si>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</si>
  <si>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</si>
  <si>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</si>
  <si>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</si>
  <si>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</si>
  <si>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</si>
  <si>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</si>
  <si>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</si>
  <si>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</si>
  <si>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</si>
  <si>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</si>
  <si>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</si>
  <si>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</si>
  <si>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</si>
  <si>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</si>
  <si>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</si>
  <si>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</si>
  <si>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</si>
  <si>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</si>
  <si>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</si>
  <si>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</si>
  <si>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</si>
  <si>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</si>
  <si>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</si>
  <si>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</si>
  <si>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</si>
  <si>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</si>
  <si>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</si>
  <si>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</si>
  <si>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</si>
  <si>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</si>
  <si>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</si>
  <si>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</si>
  <si>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</si>
  <si>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</si>
  <si>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</si>
  <si>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</si>
  <si>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</si>
  <si>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</si>
  <si>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</si>
  <si>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</si>
  <si>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</si>
  <si>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</si>
  <si>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</si>
  <si>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</si>
  <si>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</si>
  <si>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</si>
  <si>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</si>
  <si>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</si>
  <si>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</si>
  <si>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</si>
  <si>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</si>
  <si>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</si>
  <si>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</si>
  <si>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</si>
  <si>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</si>
  <si>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</si>
  <si>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</si>
  <si>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</si>
  <si>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</si>
  <si>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</si>
  <si>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</si>
  <si>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</si>
  <si>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</si>
  <si>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</si>
  <si>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</si>
  <si>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</si>
  <si>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</si>
  <si>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</si>
  <si>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</si>
  <si>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</si>
  <si>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</si>
  <si>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</si>
  <si>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</si>
  <si>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</si>
  <si>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</si>
  <si>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</si>
  <si>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</si>
  <si>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</si>
  <si>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</si>
  <si>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</si>
  <si>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</si>
  <si>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</si>
  <si>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</si>
  <si>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</si>
  <si>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</si>
  <si>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</si>
  <si>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</si>
  <si>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</si>
  <si>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</si>
  <si>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</si>
  <si>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</si>
  <si>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</si>
  <si>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</si>
  <si>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</si>
  <si>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</si>
  <si>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</si>
  <si>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</si>
  <si>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</si>
  <si>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</si>
  <si>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</si>
  <si>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</si>
  <si>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</si>
  <si>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</si>
  <si>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</si>
  <si>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</si>
  <si>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</si>
  <si>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</si>
  <si>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</si>
  <si>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</si>
  <si>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</si>
  <si>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</si>
  <si>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</si>
  <si>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</si>
  <si>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</si>
  <si>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</si>
  <si>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</si>
  <si>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</si>
  <si>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</si>
  <si>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</si>
  <si>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</si>
  <si>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</si>
  <si>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</si>
  <si>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</si>
  <si>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</si>
  <si>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</si>
  <si>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</si>
  <si>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</si>
  <si>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</si>
  <si>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</si>
  <si>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</si>
  <si>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</si>
  <si>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</si>
  <si>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</si>
  <si>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</si>
  <si>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</si>
  <si>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</si>
  <si>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</si>
  <si>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</si>
  <si>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</si>
  <si>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</si>
  <si>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</si>
  <si>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</si>
  <si>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</si>
  <si>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</si>
  <si>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</si>
  <si>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</si>
  <si>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</si>
  <si>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</si>
  <si>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</si>
  <si>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</si>
  <si>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</si>
  <si>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</si>
  <si>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</si>
  <si>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</si>
  <si>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</si>
  <si>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</si>
  <si>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</si>
  <si>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</si>
  <si>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</si>
  <si>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</si>
  <si>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</si>
  <si>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</si>
  <si>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</si>
  <si>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</si>
  <si>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</si>
  <si>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</si>
  <si>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</si>
  <si>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</si>
  <si>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</si>
  <si>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</si>
  <si>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</si>
  <si>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</si>
  <si>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</si>
  <si>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</si>
  <si>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</si>
  <si>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</si>
  <si>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</si>
  <si>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</si>
  <si>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</si>
  <si>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</si>
  <si>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</si>
  <si>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</si>
  <si>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</si>
  <si>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</si>
  <si>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</si>
  <si>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</si>
  <si>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</si>
  <si>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</si>
  <si>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</si>
  <si>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</si>
  <si>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</si>
  <si>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</si>
  <si>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</si>
  <si>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</si>
  <si>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</si>
  <si>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</si>
  <si>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</si>
  <si>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</si>
  <si>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</si>
  <si>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</si>
  <si>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</si>
  <si>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</si>
  <si>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</si>
  <si>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</si>
  <si>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</si>
  <si>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</si>
  <si>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</si>
  <si>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</si>
  <si>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</si>
  <si>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</si>
  <si>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</si>
  <si>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</si>
  <si>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</si>
  <si>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</si>
  <si>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</si>
  <si>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</si>
  <si>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</si>
  <si>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</si>
  <si>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</si>
  <si>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</si>
  <si>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</si>
  <si>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</si>
  <si>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</si>
  <si>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</si>
  <si>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</si>
  <si>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</si>
  <si>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</si>
  <si>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</si>
  <si>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</si>
  <si>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</si>
  <si>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</si>
  <si>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</si>
  <si>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</si>
  <si>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</si>
  <si>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</si>
  <si>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</si>
  <si>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</si>
  <si>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</si>
  <si>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</si>
  <si>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</si>
  <si>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</si>
  <si>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</si>
  <si>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</si>
  <si>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</si>
  <si>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</si>
  <si>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</si>
  <si>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</si>
  <si>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</si>
  <si>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</si>
  <si>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</si>
  <si>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</si>
  <si>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</si>
  <si>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</si>
  <si>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</si>
  <si>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</si>
  <si>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</si>
  <si>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</si>
  <si>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</si>
  <si>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</si>
  <si>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</si>
  <si>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</si>
  <si>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</si>
  <si>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</si>
  <si>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</si>
  <si>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</si>
  <si>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</si>
  <si>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</si>
  <si>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</si>
  <si>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</si>
  <si>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</si>
  <si>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</si>
  <si>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</si>
  <si>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</si>
  <si>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</si>
  <si>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</si>
  <si>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</si>
  <si>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</si>
  <si>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</si>
  <si>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</si>
  <si>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</si>
  <si>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</si>
  <si>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</si>
  <si>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</si>
  <si>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</si>
  <si>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</si>
  <si>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</si>
  <si>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</si>
  <si>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</si>
  <si>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</si>
  <si>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</si>
  <si>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</si>
  <si>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</si>
  <si>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</si>
  <si>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</si>
  <si>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</si>
  <si>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</si>
  <si>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</si>
  <si>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</si>
  <si>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</si>
  <si>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</si>
  <si>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</si>
  <si>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</si>
  <si>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</si>
  <si>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</si>
  <si>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</si>
  <si>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</si>
  <si>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</si>
  <si>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</si>
  <si>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</si>
  <si>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</si>
  <si>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</si>
  <si>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</si>
  <si>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</si>
  <si>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</si>
  <si>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</si>
  <si>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</si>
  <si>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</si>
  <si>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</si>
  <si>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</si>
  <si>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</si>
  <si>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</si>
  <si>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</si>
  <si>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</si>
  <si>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</si>
  <si>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</si>
  <si>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</si>
  <si>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</si>
  <si>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</si>
  <si>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</si>
  <si>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</si>
  <si>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</si>
  <si>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</si>
  <si>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</si>
  <si>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</si>
  <si>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</si>
  <si>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</si>
  <si>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</si>
  <si>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</si>
  <si>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</si>
  <si>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</si>
  <si>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</si>
  <si>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</si>
  <si>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</si>
  <si>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</si>
  <si>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</si>
  <si>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</si>
  <si>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</si>
  <si>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</si>
  <si>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</si>
  <si>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</si>
  <si>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</si>
  <si>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</si>
  <si>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</si>
  <si>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</si>
  <si>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</si>
  <si>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</si>
  <si>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</si>
  <si>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</si>
  <si>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</si>
  <si>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</si>
  <si>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</si>
  <si>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</si>
  <si>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</si>
  <si>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</si>
  <si>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</si>
  <si>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</si>
  <si>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</si>
  <si>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</si>
  <si>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</si>
  <si>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</si>
  <si>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</si>
  <si>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</si>
  <si>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</si>
  <si>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</si>
  <si>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</si>
  <si>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</si>
  <si>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</si>
  <si>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</si>
  <si>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</si>
  <si>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</si>
  <si>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</si>
  <si>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</si>
  <si>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</si>
  <si>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</si>
  <si>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</si>
  <si>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</si>
  <si>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</si>
  <si>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</si>
  <si>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</si>
  <si>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</si>
  <si>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</si>
  <si>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</si>
  <si>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</si>
  <si>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</si>
  <si>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</si>
  <si>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</si>
  <si>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</si>
  <si>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</si>
  <si>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</si>
  <si>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</si>
  <si>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</si>
  <si>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</si>
  <si>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</si>
  <si>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</si>
  <si>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</si>
  <si>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</si>
  <si>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</si>
  <si>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</si>
  <si>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</si>
  <si>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</si>
  <si>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</si>
  <si>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</si>
  <si>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</si>
  <si>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</si>
  <si>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</si>
  <si>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</si>
  <si>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</si>
  <si>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</si>
  <si>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</si>
  <si>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</si>
  <si>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</si>
  <si>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</si>
  <si>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</si>
  <si>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</si>
  <si>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</si>
  <si>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</si>
  <si>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</si>
  <si>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</si>
  <si>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</si>
  <si>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</si>
  <si>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</si>
  <si>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</si>
  <si>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</si>
  <si>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</si>
  <si>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</si>
  <si>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</si>
  <si>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</si>
  <si>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</si>
  <si>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</si>
  <si>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</si>
  <si>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</si>
  <si>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</si>
  <si>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</si>
  <si>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</si>
  <si>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</si>
  <si>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</si>
  <si>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</si>
  <si>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</si>
  <si>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</si>
  <si>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</si>
  <si>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</si>
  <si>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</si>
  <si>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</si>
  <si>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</si>
  <si>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</si>
  <si>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</si>
  <si>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</si>
  <si>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</si>
  <si>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</si>
  <si>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</si>
  <si>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</si>
  <si>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</si>
  <si>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</si>
  <si>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</si>
  <si>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</si>
  <si>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</si>
  <si>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</si>
  <si>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</si>
  <si>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</si>
  <si>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</si>
  <si>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</si>
  <si>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</si>
  <si>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</si>
  <si>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</si>
  <si>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</si>
  <si>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</si>
  <si>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</si>
  <si>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</si>
  <si>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</si>
  <si>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</si>
  <si>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</si>
  <si>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</si>
  <si>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</si>
  <si>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</si>
  <si>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</si>
  <si>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</si>
  <si>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</si>
  <si>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</si>
  <si>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</si>
  <si>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</si>
  <si>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</si>
  <si>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</si>
  <si>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</si>
  <si>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</si>
  <si>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</si>
  <si>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</si>
  <si>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</si>
  <si>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</si>
  <si>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</si>
  <si>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</si>
  <si>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</si>
  <si>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</si>
  <si>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</si>
  <si>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</si>
  <si>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</si>
  <si>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</si>
  <si>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</si>
  <si>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</si>
  <si>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</si>
  <si>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</si>
  <si>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</si>
  <si>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</si>
  <si>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</si>
  <si>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</si>
  <si>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</si>
  <si>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</si>
  <si>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</si>
  <si>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</si>
  <si>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</si>
  <si>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</si>
  <si>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</si>
  <si>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</si>
  <si>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</si>
  <si>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</si>
  <si>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</si>
  <si>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</si>
  <si>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</si>
  <si>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</si>
  <si>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</si>
  <si>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</si>
  <si>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</si>
  <si>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</si>
  <si>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</si>
  <si>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</si>
  <si>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</si>
  <si>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</si>
  <si>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</si>
  <si>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</si>
  <si>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</si>
  <si>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</si>
  <si>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</si>
  <si>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</si>
  <si>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</si>
  <si>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</si>
  <si>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</si>
  <si>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</si>
  <si>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</si>
  <si>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</si>
  <si>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</si>
  <si>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</si>
  <si>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</si>
  <si>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</si>
  <si>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</si>
  <si>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</si>
  <si>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</si>
  <si>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</si>
  <si>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</si>
  <si>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</si>
  <si>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</si>
  <si>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</si>
  <si>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</si>
  <si>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</si>
  <si>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</si>
  <si>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</si>
  <si>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</si>
  <si>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</si>
  <si>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</si>
  <si>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</si>
  <si>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</si>
  <si>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</si>
  <si>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</si>
  <si>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</si>
  <si>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</si>
  <si>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</si>
  <si>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</si>
  <si>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</si>
  <si>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</si>
  <si>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</si>
  <si>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</si>
  <si>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</si>
  <si>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</si>
  <si>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</si>
  <si>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</si>
  <si>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</si>
  <si>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</si>
  <si>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</si>
  <si>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</si>
  <si>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</si>
  <si>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</si>
  <si>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</si>
  <si>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</si>
  <si>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</si>
  <si>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</si>
  <si>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</si>
  <si>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</si>
  <si>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</si>
  <si>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</si>
  <si>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</si>
  <si>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</si>
  <si>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</si>
  <si>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</si>
  <si>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</si>
  <si>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</si>
  <si>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</si>
  <si>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</si>
  <si>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</si>
  <si>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</si>
  <si>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</si>
  <si>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</si>
  <si>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</si>
  <si>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</si>
  <si>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</si>
  <si>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</si>
  <si>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</si>
  <si>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</si>
  <si>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</si>
  <si>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</si>
  <si>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</si>
  <si>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</si>
  <si>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</si>
  <si>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</si>
  <si>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</si>
  <si>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</si>
  <si>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</si>
  <si>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</si>
  <si>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</si>
  <si>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</si>
  <si>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</si>
  <si>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</si>
  <si>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</si>
  <si>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</si>
  <si>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</si>
  <si>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</si>
  <si>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</si>
  <si>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</si>
  <si>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</si>
  <si>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</si>
  <si>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</si>
  <si>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</si>
  <si>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</si>
  <si>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</si>
  <si>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</si>
  <si>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</si>
  <si>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</si>
  <si>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</si>
  <si>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</si>
  <si>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</si>
  <si>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</si>
  <si>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</si>
  <si>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</si>
  <si>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</si>
  <si>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</si>
  <si>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</si>
  <si>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</si>
  <si>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</si>
  <si>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</si>
  <si>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</si>
  <si>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</si>
  <si>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</si>
  <si>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</si>
  <si>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</si>
  <si>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</si>
  <si>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</si>
  <si>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</si>
  <si>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</si>
  <si>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</si>
  <si>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</si>
  <si>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</si>
  <si>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</si>
  <si>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</si>
  <si>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</si>
  <si>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</si>
  <si>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</si>
  <si>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</si>
  <si>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</si>
  <si>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</si>
  <si>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</si>
  <si>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</si>
  <si>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</si>
  <si>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</si>
  <si>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</si>
  <si>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</si>
  <si>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</si>
  <si>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</si>
  <si>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</si>
  <si>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</si>
  <si>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</si>
  <si>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</si>
  <si>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</si>
  <si>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</si>
  <si>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</si>
  <si>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</si>
  <si>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</si>
  <si>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</si>
  <si>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</si>
  <si>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</si>
  <si>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</si>
  <si>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</si>
  <si>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</si>
  <si>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</si>
  <si>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</si>
  <si>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</si>
  <si>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</si>
  <si>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</si>
  <si>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</si>
  <si>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</si>
  <si>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</si>
  <si>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</si>
  <si>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</si>
  <si>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</si>
  <si>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</si>
  <si>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</si>
  <si>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</si>
  <si>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</si>
  <si>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</si>
  <si>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</si>
  <si>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</si>
  <si>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</si>
  <si>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</si>
  <si>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</si>
  <si>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</si>
  <si>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</si>
  <si>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</si>
  <si>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</si>
  <si>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</si>
  <si>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</si>
  <si>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</si>
  <si>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</si>
  <si>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</si>
  <si>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</si>
  <si>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</si>
  <si>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</si>
  <si>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</si>
  <si>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</si>
  <si>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</si>
  <si>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</si>
  <si>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</si>
  <si>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</si>
  <si>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</si>
  <si>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</si>
  <si>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</si>
  <si>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</si>
  <si>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</si>
  <si>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</si>
  <si>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</si>
  <si>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</si>
  <si>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</si>
  <si>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</si>
  <si>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</si>
  <si>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</si>
  <si>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</si>
  <si>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</si>
  <si>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</si>
  <si>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</si>
  <si>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</si>
  <si>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</si>
  <si>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</si>
  <si>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</si>
  <si>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</si>
  <si>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</si>
  <si>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</si>
  <si>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</si>
  <si>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</si>
  <si>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</si>
  <si>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</si>
  <si>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</si>
  <si>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</si>
  <si>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</si>
  <si>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</si>
  <si>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</si>
  <si>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</si>
  <si>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</si>
  <si>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</si>
  <si>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</si>
  <si>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</si>
  <si>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</si>
  <si>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</si>
  <si>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</si>
  <si>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</si>
  <si>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</si>
  <si>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</si>
  <si>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</si>
  <si>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</si>
  <si>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</si>
  <si>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</si>
  <si>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</si>
  <si>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</si>
  <si>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</si>
  <si>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</si>
  <si>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</si>
  <si>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</si>
  <si>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</si>
  <si>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</si>
  <si>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</si>
  <si>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</si>
  <si>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</si>
  <si>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</si>
  <si>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</si>
  <si>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</si>
  <si>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</si>
  <si>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</si>
  <si>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</si>
  <si>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</si>
  <si>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</si>
  <si>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</si>
  <si>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</si>
  <si>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</si>
  <si>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</si>
  <si>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</si>
  <si>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</si>
  <si>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</si>
  <si>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</si>
  <si>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</si>
  <si>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</si>
  <si>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</si>
  <si>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</si>
  <si>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</si>
  <si>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</si>
  <si>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</si>
  <si>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</si>
  <si>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</si>
  <si>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</si>
  <si>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</si>
  <si>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</si>
  <si>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</si>
  <si>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</si>
  <si>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</si>
  <si>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</si>
  <si>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</si>
  <si>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</si>
  <si>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</si>
  <si>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</si>
  <si>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</si>
  <si>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</si>
  <si>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</si>
  <si>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</si>
  <si>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</si>
  <si>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</si>
  <si>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</si>
  <si>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</si>
  <si>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</si>
  <si>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</si>
  <si>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</si>
  <si>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</si>
  <si>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</si>
  <si>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</si>
  <si>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</si>
  <si>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</si>
  <si>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</si>
  <si>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</si>
  <si>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</si>
  <si>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</si>
  <si>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</si>
  <si>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</si>
  <si>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</si>
  <si>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</si>
  <si>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</si>
  <si>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</si>
  <si>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</si>
  <si>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</si>
  <si>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</si>
  <si>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</si>
  <si>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</si>
  <si>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</si>
  <si>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</si>
  <si>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</si>
  <si>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</si>
  <si>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</si>
  <si>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</si>
  <si>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</si>
  <si>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</si>
  <si>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</si>
  <si>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</si>
  <si>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</si>
  <si>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</si>
  <si>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</si>
  <si>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</si>
  <si>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</si>
  <si>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</si>
  <si>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</si>
  <si>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</si>
  <si>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</si>
  <si>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</si>
  <si>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</si>
  <si>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</si>
  <si>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</si>
  <si>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</si>
  <si>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</si>
  <si>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</si>
  <si>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</si>
  <si>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</si>
  <si>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</si>
  <si>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</si>
  <si>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</si>
  <si>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</si>
  <si>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</si>
  <si>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</si>
  <si>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</si>
  <si>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</si>
  <si>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</si>
  <si>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</si>
  <si>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</si>
  <si>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</si>
  <si>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</si>
  <si>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</si>
  <si>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</si>
  <si>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</si>
  <si>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</si>
  <si>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</si>
  <si>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</si>
  <si>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</si>
  <si>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</si>
  <si>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</si>
  <si>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</si>
  <si>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</si>
  <si>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</si>
  <si>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</si>
  <si>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</si>
  <si>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</si>
  <si>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</si>
  <si>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</si>
  <si>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</si>
  <si>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</si>
  <si>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</si>
  <si>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</si>
  <si>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</si>
  <si>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</si>
  <si>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</si>
  <si>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</si>
  <si>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</si>
  <si>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</si>
  <si>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</si>
  <si>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</si>
  <si>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</si>
  <si>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</si>
  <si>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</si>
  <si>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</si>
  <si>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</si>
  <si>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</si>
  <si>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</si>
  <si>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</si>
  <si>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</si>
  <si>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</si>
  <si>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</si>
  <si>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</si>
  <si>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</si>
  <si>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</si>
  <si>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</si>
  <si>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</si>
  <si>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</si>
  <si>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</si>
  <si>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</si>
  <si>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</si>
  <si>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</si>
  <si>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</si>
  <si>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</si>
  <si>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</si>
  <si>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</si>
  <si>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</si>
  <si>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</si>
  <si>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</si>
  <si>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</si>
  <si>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</si>
  <si>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</si>
  <si>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</si>
  <si>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</si>
  <si>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</si>
  <si>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</si>
  <si>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</si>
  <si>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</si>
  <si>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</si>
  <si>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</si>
  <si>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</si>
  <si>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</si>
  <si>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</si>
  <si>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</si>
  <si>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</si>
  <si>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</si>
  <si>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</si>
  <si>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</si>
  <si>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</si>
  <si>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</si>
  <si>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</si>
  <si>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</si>
  <si>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</si>
  <si>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</si>
  <si>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</si>
  <si>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</si>
  <si>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</si>
  <si>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</si>
  <si>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</si>
  <si>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</si>
  <si>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</si>
  <si>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</si>
  <si>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</si>
  <si>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</si>
  <si>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</si>
  <si>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</si>
  <si>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</si>
  <si>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</si>
  <si>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</si>
  <si>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</si>
  <si>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</si>
  <si>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</si>
  <si>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</si>
  <si>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</si>
  <si>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</si>
  <si>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</si>
  <si>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</si>
  <si>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</si>
  <si>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</si>
  <si>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</si>
  <si>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</si>
  <si>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</si>
  <si>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</si>
  <si>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</si>
  <si>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</si>
  <si>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</si>
  <si>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</si>
  <si>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</si>
  <si>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</si>
  <si>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</si>
  <si>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</si>
  <si>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</si>
  <si>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</si>
  <si>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</si>
  <si>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</si>
  <si>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</si>
  <si>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</si>
  <si>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</si>
  <si>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</si>
  <si>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</si>
  <si>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</si>
  <si>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</si>
  <si>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</si>
  <si>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</si>
  <si>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</si>
  <si>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</si>
  <si>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</si>
  <si>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</si>
  <si>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</si>
  <si>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</si>
  <si>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</si>
  <si>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</si>
  <si>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</si>
  <si>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</si>
  <si>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</si>
  <si>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</si>
  <si>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</si>
  <si>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</si>
  <si>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</si>
  <si>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</si>
  <si>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</si>
  <si>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</si>
  <si>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</si>
  <si>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</si>
  <si>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</si>
  <si>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</si>
  <si>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</si>
  <si>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</si>
  <si>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</si>
  <si>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</si>
  <si>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</si>
  <si>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</si>
  <si>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</si>
  <si>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</si>
  <si>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</si>
  <si>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</si>
  <si>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</si>
  <si>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</si>
  <si>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</si>
  <si>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</si>
  <si>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</si>
  <si>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</si>
  <si>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</si>
  <si>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</si>
  <si>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</si>
  <si>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</si>
  <si>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</si>
  <si>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</si>
  <si>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</si>
  <si>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</si>
  <si>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</si>
  <si>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</si>
  <si>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</si>
  <si>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</si>
  <si>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</si>
  <si>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</si>
  <si>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</si>
  <si>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</si>
  <si>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</si>
  <si>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</si>
  <si>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</si>
  <si>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</si>
  <si>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</si>
  <si>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</si>
  <si>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</si>
  <si>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</si>
  <si>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</si>
  <si>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</si>
  <si>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</si>
  <si>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</si>
  <si>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</si>
  <si>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</si>
  <si>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</si>
  <si>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</si>
  <si>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</si>
  <si>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</si>
  <si>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</si>
  <si>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</si>
  <si>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</si>
  <si>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</si>
  <si>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</si>
  <si>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</si>
  <si>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</si>
  <si>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</si>
  <si>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</si>
  <si>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</si>
  <si>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</si>
  <si>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</si>
  <si>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</si>
  <si>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</si>
  <si>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</si>
  <si>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</si>
  <si>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</si>
  <si>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</si>
  <si>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</si>
  <si>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</si>
  <si>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</si>
  <si>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</si>
  <si>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</si>
  <si>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</si>
  <si>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</si>
  <si>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</si>
  <si>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</si>
  <si>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</si>
  <si>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</si>
  <si>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</si>
  <si>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</si>
  <si>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</si>
  <si>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</si>
  <si>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</si>
  <si>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</si>
  <si>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</si>
  <si>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</si>
  <si>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</si>
  <si>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</si>
  <si>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</si>
  <si>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</si>
  <si>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</si>
  <si>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</si>
  <si>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</si>
  <si>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</si>
  <si>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</si>
  <si>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</si>
  <si>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</si>
  <si>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</si>
  <si>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</si>
  <si>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</si>
  <si>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</si>
  <si>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</si>
  <si>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</si>
  <si>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</si>
  <si>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</si>
  <si>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</si>
  <si>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</si>
  <si>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</si>
  <si>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</si>
  <si>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</si>
  <si>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</si>
  <si>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</si>
  <si>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</si>
  <si>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</si>
  <si>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</si>
  <si>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</si>
  <si>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</si>
  <si>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</si>
  <si>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</si>
  <si>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</si>
  <si>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</si>
  <si>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</si>
  <si>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</si>
  <si>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</si>
  <si>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</si>
  <si>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</si>
  <si>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</si>
  <si>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</si>
  <si>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</si>
  <si>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</si>
  <si>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</si>
  <si>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</si>
  <si>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</si>
  <si>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</si>
  <si>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</si>
  <si>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</si>
  <si>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</si>
  <si>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</si>
  <si>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</si>
  <si>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</si>
  <si>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</si>
  <si>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</si>
  <si>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</si>
  <si>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</si>
  <si>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</si>
  <si>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</si>
  <si>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</si>
  <si>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</si>
  <si>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</si>
  <si>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</si>
  <si>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</si>
  <si>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</si>
  <si>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</si>
  <si>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</si>
  <si>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</si>
  <si>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</si>
  <si>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</si>
  <si>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</si>
  <si>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</si>
  <si>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</si>
  <si>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</si>
  <si>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</si>
  <si>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</si>
  <si>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</si>
  <si>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</si>
  <si>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</si>
  <si>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</si>
  <si>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</si>
  <si>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</si>
  <si>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</si>
  <si>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</si>
  <si>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</si>
  <si>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</si>
  <si>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</si>
  <si>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</si>
  <si>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</si>
  <si>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</si>
  <si>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</si>
  <si>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</si>
  <si>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</si>
  <si>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</si>
  <si>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</si>
  <si>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</si>
  <si>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</si>
  <si>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</si>
  <si>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</si>
  <si>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</si>
  <si>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</si>
  <si>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</si>
  <si>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</si>
  <si>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</si>
  <si>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</si>
  <si>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</si>
  <si>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</si>
  <si>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</si>
  <si>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</si>
  <si>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</si>
  <si>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</si>
  <si>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</si>
  <si>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</si>
  <si>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</si>
  <si>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</si>
  <si>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</si>
  <si>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</si>
  <si>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</si>
  <si>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</si>
  <si>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</si>
  <si>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</si>
  <si>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</si>
  <si>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</si>
  <si>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</si>
  <si>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</si>
  <si>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</si>
  <si>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</si>
  <si>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</si>
  <si>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</si>
  <si>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</si>
  <si>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</si>
  <si>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</si>
  <si>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</si>
  <si>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</si>
  <si>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</si>
  <si>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</si>
  <si>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</si>
  <si>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</si>
  <si>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</si>
  <si>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</si>
  <si>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</si>
  <si>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</si>
  <si>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</si>
  <si>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</si>
  <si>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</si>
  <si>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</si>
  <si>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</si>
  <si>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</si>
  <si>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</si>
  <si>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</si>
  <si>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</si>
  <si>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</si>
  <si>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</si>
  <si>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</si>
  <si>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</si>
  <si>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</si>
  <si>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</si>
  <si>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</si>
  <si>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</si>
  <si>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</si>
  <si>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</si>
  <si>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</si>
  <si>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</si>
  <si>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</si>
  <si>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</si>
  <si>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</si>
  <si>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</si>
  <si>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</si>
  <si>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</si>
  <si>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</si>
  <si>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</si>
  <si>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</si>
  <si>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</si>
  <si>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</si>
  <si>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</si>
  <si>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</si>
  <si>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</si>
  <si>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</si>
  <si>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</si>
  <si>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</si>
  <si>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</si>
  <si>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</si>
  <si>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</si>
  <si>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</si>
  <si>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</si>
  <si>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</si>
  <si>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</si>
  <si>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</si>
  <si>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</si>
  <si>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</si>
  <si>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</si>
  <si>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</si>
  <si>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</si>
  <si>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</si>
  <si>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</si>
  <si>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</si>
  <si>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</si>
  <si>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</si>
  <si>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</si>
  <si>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</si>
  <si>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</si>
  <si>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</si>
  <si>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</si>
  <si>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</si>
  <si>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</si>
  <si>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</si>
  <si>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</si>
  <si>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</si>
  <si>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</si>
  <si>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</si>
  <si>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</si>
  <si>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</si>
  <si>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</si>
  <si>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</si>
  <si>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</si>
  <si>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</si>
  <si>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</si>
  <si>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</si>
  <si>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</si>
  <si>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</si>
  <si>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</si>
  <si>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</si>
  <si>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</si>
  <si>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</si>
  <si>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</si>
  <si>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</si>
  <si>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</si>
  <si>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</si>
  <si>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</si>
  <si>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</si>
  <si>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</si>
  <si>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</si>
  <si>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</si>
  <si>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</si>
  <si>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</si>
  <si>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</si>
  <si>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</si>
  <si>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</si>
  <si>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</si>
  <si>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</si>
  <si>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</si>
  <si>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</si>
  <si>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</si>
  <si>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</si>
  <si>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</si>
  <si>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</si>
  <si>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</si>
  <si>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</si>
  <si>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</si>
  <si>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</si>
  <si>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</si>
  <si>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</si>
  <si>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</si>
  <si>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</si>
  <si>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</si>
  <si>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</si>
  <si>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</si>
  <si>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</si>
  <si>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</si>
  <si>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</si>
  <si>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</si>
  <si>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</si>
  <si>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</si>
  <si>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</si>
  <si>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</si>
  <si>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</si>
  <si>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</si>
  <si>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</si>
  <si>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</si>
  <si>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</si>
  <si>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</si>
  <si>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</si>
  <si>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</si>
  <si>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</si>
  <si>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</si>
  <si>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</si>
  <si>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</si>
  <si>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</si>
  <si>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</si>
  <si>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</si>
  <si>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</si>
  <si>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</si>
  <si>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</si>
  <si>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</si>
  <si>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</si>
  <si>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</si>
  <si>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</si>
  <si>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</si>
  <si>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</si>
  <si>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</si>
  <si>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</si>
  <si>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</si>
  <si>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</si>
  <si>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</si>
  <si>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</si>
  <si>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</si>
  <si>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</si>
  <si>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</si>
  <si>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</si>
  <si>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</si>
  <si>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</si>
  <si>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</si>
  <si>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</si>
  <si>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</si>
  <si>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</si>
  <si>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</si>
  <si>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</si>
  <si>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</si>
  <si>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</si>
  <si>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</si>
  <si>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</si>
  <si>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</si>
  <si>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</si>
  <si>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</si>
  <si>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</si>
  <si>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</si>
  <si>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</si>
  <si>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</si>
  <si>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</si>
  <si>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</si>
  <si>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</si>
  <si>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</si>
  <si>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</si>
  <si>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</si>
  <si>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</si>
  <si>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</si>
  <si>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</si>
  <si>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</si>
  <si>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</si>
  <si>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</si>
  <si>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</si>
  <si>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</si>
  <si>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</si>
  <si>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</si>
  <si>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</si>
  <si>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</si>
  <si>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</si>
  <si>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</si>
  <si>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</si>
  <si>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</si>
  <si>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</si>
  <si>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</si>
  <si>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</si>
  <si>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</si>
  <si>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</si>
  <si>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</si>
  <si>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</si>
  <si>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</si>
  <si>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</si>
  <si>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</si>
  <si>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</si>
  <si>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</si>
  <si>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</si>
  <si>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</si>
  <si>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</si>
  <si>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</si>
  <si>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</si>
  <si>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</si>
  <si>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</si>
  <si>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</si>
  <si>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</si>
  <si>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</si>
  <si>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</si>
  <si>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</si>
  <si>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</si>
  <si>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</si>
  <si>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</si>
  <si>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</si>
  <si>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</si>
  <si>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</si>
  <si>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</si>
  <si>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</si>
  <si>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</si>
  <si>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</si>
  <si>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</si>
  <si>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</si>
  <si>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</si>
  <si>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</si>
  <si>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</si>
  <si>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</si>
  <si>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</si>
  <si>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</si>
  <si>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</si>
  <si>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</si>
  <si>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</si>
  <si>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</si>
  <si>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</si>
  <si>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</si>
  <si>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</si>
  <si>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</si>
  <si>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</si>
  <si>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</si>
  <si>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</si>
  <si>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</si>
  <si>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</si>
  <si>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</si>
  <si>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</si>
  <si>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</si>
  <si>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</si>
  <si>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</si>
  <si>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</si>
  <si>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</si>
  <si>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</si>
  <si>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</si>
  <si>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</si>
  <si>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</si>
  <si>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</si>
  <si>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</si>
  <si>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</si>
  <si>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</si>
  <si>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</si>
  <si>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</si>
  <si>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</si>
  <si>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</si>
  <si>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</si>
  <si>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</si>
  <si>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</si>
  <si>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</si>
  <si>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</si>
  <si>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</si>
  <si>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</si>
  <si>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</si>
  <si>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</si>
  <si>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</si>
  <si>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</si>
  <si>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</si>
  <si>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</si>
  <si>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</si>
  <si>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</si>
  <si>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</si>
  <si>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</si>
  <si>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</si>
  <si>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</si>
  <si>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</si>
  <si>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</si>
  <si>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</si>
  <si>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</si>
  <si>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</si>
  <si>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</si>
  <si>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</si>
  <si>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</si>
  <si>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</si>
  <si>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</si>
  <si>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</si>
  <si>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</si>
  <si>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</si>
  <si>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</si>
  <si>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</si>
  <si>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</si>
  <si>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</si>
  <si>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</si>
  <si>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</si>
  <si>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</si>
  <si>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</si>
  <si>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</si>
  <si>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</si>
  <si>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</si>
  <si>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</si>
  <si>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</si>
  <si>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</si>
  <si>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</si>
  <si>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</si>
  <si>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</si>
  <si>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</si>
  <si>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</si>
  <si>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</si>
  <si>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</si>
  <si>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</si>
  <si>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</si>
  <si>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</si>
  <si>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</si>
  <si>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</si>
  <si>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</si>
  <si>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</si>
  <si>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</si>
  <si>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</si>
  <si>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</si>
  <si>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</si>
  <si>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</si>
  <si>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</si>
  <si>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</si>
  <si>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</si>
  <si>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</si>
  <si>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</si>
  <si>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</si>
  <si>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</si>
  <si>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</si>
  <si>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</si>
  <si>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</si>
  <si>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</si>
  <si>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</si>
  <si>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</si>
  <si>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</si>
  <si>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</si>
  <si>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</si>
  <si>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</si>
  <si>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</si>
  <si>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</si>
  <si>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</si>
  <si>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</si>
  <si>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</si>
  <si>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</si>
  <si>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</si>
  <si>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</si>
  <si>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</si>
  <si>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</si>
  <si>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</si>
  <si>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</si>
  <si>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</si>
  <si>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</si>
  <si>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</si>
  <si>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</si>
  <si>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</si>
  <si>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</si>
  <si>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</si>
  <si>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</si>
  <si>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</si>
  <si>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</si>
  <si>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</si>
  <si>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</si>
  <si>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</si>
  <si>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</si>
  <si>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</si>
  <si>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</si>
  <si>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</si>
  <si>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</si>
  <si>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</si>
  <si>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</si>
  <si>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</si>
  <si>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</si>
  <si>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</si>
  <si>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</si>
  <si>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</si>
  <si>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</si>
  <si>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</si>
  <si>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</si>
  <si>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</si>
  <si>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</si>
  <si>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</si>
  <si>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</si>
  <si>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</si>
  <si>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</si>
  <si>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</si>
  <si>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</si>
  <si>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</si>
  <si>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</si>
  <si>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</si>
  <si>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</si>
  <si>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</si>
  <si>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</si>
  <si>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</si>
  <si>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</si>
  <si>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</si>
  <si>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</si>
  <si>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</si>
  <si>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</si>
  <si>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</si>
  <si>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</si>
  <si>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</si>
  <si>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</si>
  <si>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</si>
  <si>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</si>
  <si>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</si>
  <si>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</si>
  <si>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</si>
  <si>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</si>
  <si>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</si>
  <si>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</si>
  <si>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</si>
  <si>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</si>
  <si>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</si>
  <si>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</si>
  <si>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</si>
  <si>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</si>
  <si>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</si>
  <si>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</si>
  <si>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</si>
  <si>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</si>
  <si>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</si>
  <si>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</si>
  <si>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</si>
  <si>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</si>
  <si>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</si>
  <si>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</si>
  <si>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</si>
  <si>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</si>
  <si>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</si>
  <si>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</si>
  <si>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</si>
  <si>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</si>
  <si>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</si>
  <si>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</si>
  <si>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</si>
  <si>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</si>
  <si>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</si>
  <si>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</si>
  <si>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</si>
  <si>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</si>
  <si>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</si>
  <si>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</si>
  <si>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</si>
  <si>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</si>
  <si>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</si>
  <si>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</si>
  <si>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</si>
  <si>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</si>
  <si>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</si>
  <si>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</si>
  <si>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</si>
  <si>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</si>
  <si>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</si>
  <si>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</si>
  <si>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</si>
  <si>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</si>
  <si>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</si>
  <si>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</si>
  <si>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</si>
  <si>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</si>
  <si>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</si>
  <si>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</si>
  <si>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</si>
  <si>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</si>
  <si>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</si>
  <si>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</si>
  <si>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</si>
  <si>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</si>
  <si>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</si>
  <si>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</si>
  <si>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</si>
  <si>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</si>
  <si>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</si>
  <si>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</si>
  <si>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</si>
  <si>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</si>
  <si>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</si>
  <si>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</si>
  <si>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</si>
  <si>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</si>
  <si>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</si>
  <si>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</si>
  <si>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</si>
  <si>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</si>
  <si>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</si>
  <si>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</si>
  <si>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</si>
  <si>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</si>
  <si>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</si>
  <si>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</si>
  <si>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</si>
  <si>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</si>
  <si>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</si>
  <si>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</si>
  <si>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</si>
  <si>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</si>
  <si>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</si>
  <si>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</si>
  <si>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</si>
  <si>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</si>
  <si>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</si>
  <si>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</si>
  <si>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</si>
  <si>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</si>
  <si>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</si>
  <si>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</si>
  <si>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</si>
  <si>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</si>
  <si>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</si>
  <si>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</si>
  <si>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</si>
  <si>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</si>
  <si>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</si>
  <si>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</si>
  <si>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</si>
  <si>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</si>
  <si>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</si>
  <si>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</si>
  <si>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</si>
  <si>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</si>
  <si>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</si>
  <si>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</si>
  <si>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</si>
  <si>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</si>
  <si>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</si>
  <si>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</si>
  <si>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</si>
  <si>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</si>
  <si>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</si>
  <si>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</si>
  <si>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</si>
  <si>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</si>
  <si>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</si>
  <si>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</si>
  <si>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</si>
  <si>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</si>
  <si>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</si>
  <si>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</si>
  <si>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</si>
  <si>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</si>
  <si>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</si>
  <si>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</si>
  <si>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</si>
  <si>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</si>
  <si>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</si>
  <si>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</si>
  <si>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</si>
  <si>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</si>
  <si>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</si>
  <si>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</si>
  <si>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</si>
  <si>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</si>
  <si>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</si>
  <si>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</si>
  <si>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</si>
  <si>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</si>
  <si>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</si>
  <si>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</si>
  <si>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</si>
  <si>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</si>
  <si>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</si>
  <si>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</si>
  <si>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</si>
  <si>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</si>
  <si>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</si>
  <si>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</si>
  <si>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</si>
  <si>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</si>
  <si>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</si>
  <si>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</si>
  <si>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</si>
  <si>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</si>
  <si>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</si>
  <si>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</si>
  <si>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</si>
  <si>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</si>
  <si>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</si>
  <si>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</si>
  <si>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</si>
  <si>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</si>
  <si>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</si>
  <si>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</si>
  <si>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</si>
  <si>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</si>
  <si>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</si>
  <si>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</si>
  <si>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</si>
  <si>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</si>
  <si>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</si>
  <si>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</si>
  <si>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</si>
  <si>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</si>
  <si>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</si>
  <si>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</si>
  <si>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</si>
  <si>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</si>
  <si>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</si>
  <si>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</si>
  <si>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</si>
  <si>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</si>
  <si>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</si>
  <si>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</si>
  <si>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</si>
  <si>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</si>
  <si>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</si>
  <si>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</si>
  <si>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</si>
  <si>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</si>
  <si>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</si>
  <si>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</si>
  <si>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</si>
  <si>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</si>
  <si>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</si>
  <si>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</si>
  <si>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</si>
  <si>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</si>
  <si>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</si>
  <si>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</si>
  <si>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</si>
  <si>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</si>
  <si>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</si>
  <si>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</si>
  <si>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</si>
  <si>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</si>
  <si>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</si>
  <si>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</si>
  <si>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</si>
  <si>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</si>
  <si>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</si>
  <si>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</si>
  <si>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</si>
  <si>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</si>
  <si>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</si>
  <si>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</si>
  <si>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</si>
  <si>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</si>
  <si>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</si>
  <si>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</si>
  <si>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</si>
  <si>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</si>
  <si>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</si>
  <si>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</si>
  <si>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</si>
  <si>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</si>
  <si>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</si>
  <si>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</si>
  <si>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</si>
  <si>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</si>
  <si>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</si>
  <si>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</si>
  <si>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</si>
  <si>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</si>
  <si>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</si>
  <si>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</si>
  <si>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</si>
  <si>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</si>
  <si>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</si>
  <si>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</si>
  <si>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</si>
  <si>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</si>
  <si>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</si>
  <si>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</si>
  <si>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</si>
  <si>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</si>
  <si>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</si>
  <si>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</si>
  <si>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</si>
  <si>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</si>
  <si>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</si>
  <si>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</si>
  <si>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</si>
  <si>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</si>
  <si>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</si>
  <si>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</si>
  <si>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</si>
  <si>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</si>
  <si>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</si>
  <si>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</si>
  <si>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</si>
  <si>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</si>
  <si>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</si>
  <si>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</si>
  <si>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</si>
  <si>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</si>
  <si>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</si>
  <si>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</si>
  <si>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</si>
  <si>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</si>
  <si>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</si>
  <si>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</si>
  <si>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</si>
  <si>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</si>
  <si>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</si>
  <si>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</si>
  <si>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</si>
  <si>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</si>
  <si>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</si>
  <si>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</si>
  <si>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</si>
  <si>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</si>
  <si>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</si>
  <si>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</si>
  <si>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</si>
  <si>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</si>
  <si>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</si>
  <si>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</si>
  <si>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</si>
  <si>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</si>
  <si>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</si>
  <si>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</si>
  <si>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</si>
  <si>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</si>
  <si>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</si>
  <si>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</si>
  <si>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</si>
  <si>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</si>
  <si>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</si>
  <si>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</si>
  <si>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</si>
  <si>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</si>
  <si>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</si>
  <si>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</si>
  <si>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</si>
  <si>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</si>
  <si>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</si>
  <si>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</si>
  <si>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</si>
  <si>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</si>
  <si>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</si>
  <si>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</si>
  <si>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</si>
  <si>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</si>
  <si>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</si>
  <si>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</si>
  <si>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</si>
  <si>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</si>
  <si>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</si>
  <si>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</si>
  <si>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</si>
  <si>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</si>
  <si>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</si>
  <si>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</si>
  <si>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</si>
  <si>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</si>
  <si>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</si>
  <si>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</si>
  <si>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</si>
  <si>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</si>
  <si>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</si>
  <si>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</si>
  <si>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</si>
  <si>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</si>
  <si>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</si>
  <si>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</si>
  <si>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</si>
  <si>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</si>
  <si>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</si>
  <si>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</si>
  <si>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</si>
  <si>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</si>
  <si>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</si>
  <si>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</si>
  <si>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</si>
  <si>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</si>
  <si>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</si>
  <si>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</si>
  <si>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</si>
  <si>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</si>
  <si>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</si>
  <si>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</si>
  <si>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</si>
  <si>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</si>
  <si>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</si>
  <si>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</si>
  <si>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</si>
  <si>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</si>
  <si>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</si>
  <si>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</si>
  <si>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</si>
  <si>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</si>
  <si>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</si>
  <si>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</si>
  <si>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</si>
  <si>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</si>
  <si>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</si>
  <si>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</si>
  <si>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</si>
  <si>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</si>
  <si>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</si>
  <si>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</si>
  <si>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</si>
  <si>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</si>
  <si>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</si>
  <si>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</si>
  <si>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</si>
  <si>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</si>
  <si>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</si>
  <si>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</si>
  <si>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</si>
  <si>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</si>
  <si>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</si>
  <si>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</si>
  <si>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</si>
  <si>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</si>
  <si>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</si>
  <si>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</si>
  <si>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</si>
  <si>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</si>
  <si>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</si>
  <si>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</si>
  <si>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</si>
  <si>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</si>
  <si>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</si>
  <si>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</si>
  <si>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</si>
  <si>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</si>
  <si>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</si>
  <si>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</si>
  <si>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</si>
  <si>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</si>
  <si>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</si>
  <si>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</si>
  <si>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</si>
  <si>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</si>
  <si>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</si>
  <si>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</si>
  <si>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</si>
  <si>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</si>
  <si>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</si>
  <si>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</si>
  <si>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</si>
  <si>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</si>
  <si>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</si>
  <si>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</si>
  <si>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</si>
  <si>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</si>
  <si>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</si>
  <si>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</si>
  <si>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</si>
  <si>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</si>
  <si>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</si>
  <si>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</si>
  <si>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</si>
  <si>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</si>
  <si>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</si>
  <si>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</si>
  <si>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</si>
  <si>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</si>
  <si>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</si>
  <si>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</si>
  <si>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</si>
  <si>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</si>
  <si>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</si>
  <si>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</si>
  <si>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</si>
  <si>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</si>
  <si>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</si>
  <si>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</si>
  <si>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</si>
  <si>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</si>
  <si>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</si>
  <si>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</si>
  <si>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</si>
  <si>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</si>
  <si>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</si>
  <si>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</si>
  <si>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</si>
  <si>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</si>
  <si>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</si>
  <si>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</si>
  <si>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</si>
  <si>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</si>
  <si>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</si>
  <si>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</si>
  <si>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</si>
  <si>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</si>
  <si>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</si>
  <si>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</si>
  <si>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</si>
  <si>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</si>
  <si>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</si>
  <si>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</si>
  <si>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</si>
  <si>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</si>
  <si>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</si>
  <si>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</si>
  <si>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</si>
  <si>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</si>
  <si>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</si>
  <si>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</si>
  <si>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</si>
  <si>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</si>
  <si>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</si>
  <si>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</si>
  <si>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</si>
  <si>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</si>
  <si>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</si>
  <si>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</si>
  <si>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</si>
  <si>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</si>
  <si>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</si>
  <si>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</si>
  <si>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</si>
  <si>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</si>
  <si>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</si>
  <si>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</si>
  <si>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</si>
  <si>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</si>
  <si>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</si>
  <si>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</si>
  <si>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</si>
  <si>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</si>
  <si>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</si>
  <si>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</si>
  <si>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</si>
  <si>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</si>
  <si>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</si>
  <si>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</si>
  <si>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</si>
  <si>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</si>
  <si>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</si>
  <si>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</si>
  <si>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</si>
  <si>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</si>
  <si>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</si>
  <si>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</si>
  <si>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</si>
  <si>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</si>
  <si>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</si>
  <si>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</si>
  <si>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</si>
  <si>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</si>
  <si>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</si>
  <si>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</si>
  <si>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</si>
  <si>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</si>
  <si>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</si>
  <si>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</si>
  <si>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</si>
  <si>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</si>
  <si>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</si>
  <si>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</si>
  <si>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</si>
  <si>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</si>
  <si>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</si>
  <si>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</si>
  <si>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</si>
  <si>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</si>
  <si>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</si>
  <si>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</si>
  <si>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</si>
  <si>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</si>
  <si>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</si>
  <si>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</si>
  <si>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</si>
  <si>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</si>
  <si>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</si>
  <si>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</si>
  <si>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</si>
  <si>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</si>
  <si>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</si>
  <si>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</si>
  <si>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</si>
  <si>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</si>
  <si>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</si>
  <si>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</si>
  <si>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</si>
  <si>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</si>
  <si>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</si>
  <si>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</si>
  <si>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</si>
  <si>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</si>
  <si>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</si>
  <si>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</si>
  <si>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</si>
  <si>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</si>
  <si>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</si>
  <si>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</si>
  <si>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</si>
  <si>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</si>
  <si>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</si>
  <si>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</si>
  <si>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</si>
  <si>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</si>
  <si>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</si>
  <si>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</si>
  <si>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</si>
  <si>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</si>
  <si>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</si>
  <si>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</si>
  <si>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</si>
  <si>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</si>
  <si>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</si>
  <si>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</si>
  <si>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</si>
  <si>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</si>
  <si>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</si>
  <si>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</si>
  <si>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</si>
  <si>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</si>
  <si>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</si>
  <si>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</si>
  <si>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</si>
  <si>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</si>
  <si>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</si>
  <si>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</si>
  <si>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</si>
  <si>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</si>
  <si>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</si>
  <si>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</si>
  <si>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</si>
  <si>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</si>
  <si>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</si>
  <si>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</si>
  <si>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</si>
  <si>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</si>
  <si>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</si>
  <si>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</si>
  <si>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</si>
  <si>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</si>
  <si>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</si>
  <si>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</si>
  <si>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</si>
  <si>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</si>
  <si>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</si>
  <si>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</si>
  <si>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</si>
  <si>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</si>
  <si>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</si>
  <si>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</si>
  <si>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</si>
  <si>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</si>
  <si>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</si>
  <si>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</si>
  <si>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</si>
  <si>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</si>
  <si>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</si>
  <si>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</si>
  <si>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</si>
  <si>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</si>
  <si>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</si>
  <si>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</si>
  <si>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</si>
  <si>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</si>
  <si>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</si>
  <si>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</si>
  <si>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</si>
  <si>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</si>
  <si>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</si>
  <si>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</si>
  <si>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</si>
  <si>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</si>
  <si>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</si>
  <si>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</si>
  <si>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</si>
  <si>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</si>
  <si>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</si>
  <si>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</si>
  <si>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</si>
  <si>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</si>
  <si>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</si>
  <si>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</si>
  <si>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</si>
  <si>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</si>
  <si>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</si>
  <si>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</si>
  <si>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</si>
  <si>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</si>
  <si>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</si>
  <si>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</si>
  <si>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</si>
  <si>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</si>
  <si>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</si>
  <si>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</si>
  <si>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</si>
  <si>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</si>
  <si>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</si>
  <si>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</si>
  <si>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</si>
  <si>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</si>
  <si>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</si>
  <si>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</si>
  <si>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</si>
  <si>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</si>
  <si>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</si>
  <si>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</si>
  <si>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</si>
  <si>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</si>
  <si>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</si>
  <si>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</si>
  <si>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</si>
  <si>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</si>
  <si>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</si>
  <si>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</si>
  <si>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</si>
  <si>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</si>
  <si>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</si>
  <si>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</si>
  <si>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</si>
  <si>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</si>
  <si>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</si>
  <si>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</si>
  <si>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</si>
  <si>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</si>
  <si>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</si>
  <si>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</si>
  <si>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</si>
  <si>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</si>
  <si>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</si>
  <si>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</si>
  <si>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</si>
  <si>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</si>
  <si>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</si>
  <si>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</si>
  <si>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</si>
  <si>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</si>
  <si>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</si>
  <si>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</si>
  <si>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</si>
  <si>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</si>
  <si>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</si>
  <si>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</si>
  <si>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</si>
  <si>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</si>
  <si>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</si>
  <si>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</si>
  <si>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</si>
  <si>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</si>
  <si>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</si>
  <si>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</si>
  <si>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</si>
  <si>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</si>
  <si>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</si>
  <si>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</si>
  <si>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</si>
  <si>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</si>
  <si>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</si>
  <si>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</si>
  <si>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</si>
  <si>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</si>
  <si>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</si>
  <si>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</si>
  <si>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</si>
  <si>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</si>
  <si>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</si>
  <si>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</si>
  <si>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</si>
  <si>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</si>
  <si>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</si>
  <si>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</si>
  <si>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</si>
  <si>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</si>
  <si>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</si>
  <si>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</si>
  <si>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</si>
  <si>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</si>
  <si>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</si>
  <si>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</si>
  <si>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</si>
  <si>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</si>
  <si>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</si>
  <si>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</si>
  <si>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</si>
  <si>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</si>
  <si>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</si>
  <si>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</si>
  <si>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</si>
  <si>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</si>
  <si>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</si>
  <si>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</si>
  <si>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</si>
  <si>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</si>
  <si>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</si>
  <si>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</si>
  <si>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</si>
  <si>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</si>
  <si>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</si>
  <si>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</si>
  <si>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</si>
  <si>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</si>
  <si>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</si>
  <si>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</si>
  <si>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</si>
  <si>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</si>
  <si>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</si>
  <si>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</si>
  <si>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</si>
  <si>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</si>
  <si>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</si>
  <si>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</si>
  <si>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</si>
  <si>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</si>
  <si>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</si>
  <si>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</si>
  <si>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</si>
  <si>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</si>
  <si>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</si>
  <si>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</si>
  <si>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</si>
  <si>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</si>
  <si>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</si>
  <si>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</si>
  <si>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</si>
  <si>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</si>
  <si>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</si>
  <si>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</si>
  <si>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</si>
  <si>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</si>
  <si>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</si>
  <si>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</si>
  <si>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</si>
  <si>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</si>
  <si>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</si>
  <si>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</si>
  <si>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</si>
  <si>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</si>
  <si>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</si>
  <si>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</si>
  <si>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</si>
  <si>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</si>
  <si>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</si>
  <si>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</si>
  <si>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</si>
  <si>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</si>
  <si>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</si>
  <si>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</si>
  <si>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</si>
  <si>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</si>
  <si>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</si>
  <si>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</si>
  <si>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</si>
  <si>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</si>
  <si>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</si>
  <si>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</si>
  <si>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</si>
  <si>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</si>
  <si>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</si>
  <si>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</si>
  <si>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</si>
  <si>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</si>
  <si>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</si>
  <si>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</si>
  <si>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</si>
  <si>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</si>
  <si>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</si>
  <si>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</si>
  <si>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</si>
  <si>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</si>
  <si>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</si>
  <si>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</si>
  <si>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</si>
  <si>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</si>
  <si>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</si>
  <si>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</si>
  <si>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</si>
  <si>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</si>
  <si>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</si>
  <si>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</si>
  <si>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</si>
  <si>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</si>
  <si>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</si>
  <si>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</si>
  <si>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</si>
  <si>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</si>
  <si>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</si>
  <si>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</si>
  <si>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</si>
  <si>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</si>
  <si>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</si>
  <si>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</si>
  <si>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</si>
  <si>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</si>
  <si>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</si>
  <si>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</si>
  <si>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</si>
  <si>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</si>
  <si>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</si>
  <si>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</si>
  <si>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</si>
  <si>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</si>
  <si>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</si>
  <si>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</si>
  <si>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</si>
  <si>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</si>
  <si>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</si>
  <si>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</si>
  <si>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</si>
  <si>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</si>
  <si>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</si>
  <si>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</si>
  <si>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</si>
  <si>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</si>
  <si>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</si>
  <si>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</si>
  <si>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</si>
  <si>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</si>
  <si>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</si>
  <si>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</si>
  <si>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</si>
  <si>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</si>
  <si>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</si>
  <si>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</si>
  <si>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</si>
  <si>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</si>
  <si>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</si>
  <si>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</si>
  <si>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</si>
  <si>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</si>
  <si>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</si>
  <si>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</si>
  <si>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</si>
  <si>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</si>
  <si>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</si>
  <si>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</si>
  <si>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</si>
  <si>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</si>
  <si>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</si>
  <si>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</si>
  <si>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</si>
  <si>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</si>
  <si>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</si>
  <si>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</si>
  <si>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</si>
  <si>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</si>
  <si>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</si>
  <si>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</si>
  <si>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</si>
  <si>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</si>
  <si>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</si>
  <si>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</si>
  <si>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</si>
  <si>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</si>
  <si>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</si>
  <si>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</si>
  <si>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</si>
  <si>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</si>
  <si>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</si>
  <si>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</si>
  <si>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</si>
  <si>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</si>
  <si>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</si>
  <si>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</si>
  <si>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</si>
  <si>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</si>
  <si>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</si>
  <si>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</si>
  <si>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</si>
  <si>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</si>
  <si>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</si>
  <si>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</si>
  <si>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</si>
  <si>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</si>
  <si>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</si>
  <si>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</si>
  <si>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</si>
  <si>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</si>
  <si>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</si>
  <si>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</si>
  <si>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</si>
  <si>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</si>
  <si>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</si>
  <si>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</si>
  <si>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</si>
  <si>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</si>
  <si>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</si>
  <si>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</si>
  <si>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</si>
  <si>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</si>
  <si>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</si>
  <si>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</si>
  <si>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</si>
  <si>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</si>
  <si>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</si>
  <si>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</si>
  <si>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</si>
  <si>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</si>
  <si>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</si>
  <si>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</si>
  <si>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</si>
  <si>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</si>
  <si>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</si>
  <si>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</si>
  <si>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</si>
  <si>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</si>
  <si>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</si>
  <si>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</si>
  <si>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</si>
  <si>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</si>
  <si>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</si>
  <si>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</si>
  <si>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</si>
  <si>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</si>
  <si>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</si>
  <si>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</si>
  <si>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</si>
  <si>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</si>
  <si>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</si>
  <si>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</si>
  <si>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</si>
  <si>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</si>
  <si>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</si>
  <si>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</si>
  <si>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</si>
  <si>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</si>
  <si>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</si>
  <si>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</si>
  <si>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</si>
  <si>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</si>
  <si>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</si>
  <si>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</si>
  <si>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</si>
  <si>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</si>
  <si>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</si>
  <si>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</si>
  <si>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</si>
  <si>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</si>
  <si>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</si>
  <si>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</si>
  <si>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</si>
  <si>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</si>
  <si>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</si>
  <si>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</si>
  <si>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</si>
  <si>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</si>
  <si>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</si>
  <si>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</si>
  <si>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</si>
  <si>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</si>
  <si>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</si>
  <si>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</si>
  <si>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</si>
  <si>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</si>
  <si>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</si>
  <si>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</si>
  <si>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</si>
  <si>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</si>
  <si>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</si>
  <si>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</si>
  <si>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</si>
  <si>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</si>
  <si>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</si>
  <si>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</si>
  <si>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</si>
  <si>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</si>
  <si>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</si>
  <si>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</si>
  <si>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</si>
  <si>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</si>
  <si>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</si>
  <si>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</si>
  <si>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</si>
  <si>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</si>
  <si>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</si>
  <si>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</si>
  <si>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</si>
  <si>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</si>
  <si>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</si>
  <si>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</si>
  <si>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</si>
  <si>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</si>
  <si>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</si>
  <si>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</si>
  <si>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</si>
  <si>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</si>
  <si>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</si>
  <si>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</si>
  <si>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</si>
  <si>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</si>
  <si>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</si>
  <si>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</si>
  <si>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</si>
  <si>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</si>
  <si>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</si>
  <si>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</si>
  <si>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</si>
  <si>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</si>
  <si>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</si>
  <si>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</si>
  <si>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</si>
  <si>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</si>
  <si>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</si>
  <si>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</si>
  <si>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</si>
  <si>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</si>
  <si>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</si>
  <si>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</si>
  <si>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</si>
  <si>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</si>
  <si>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</si>
  <si>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</si>
  <si>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</si>
  <si>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</si>
  <si>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</si>
  <si>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</si>
  <si>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</si>
  <si>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</si>
  <si>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</si>
  <si>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</si>
  <si>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</si>
  <si>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</si>
  <si>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</si>
  <si>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</si>
  <si>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</si>
  <si>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</si>
  <si>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</si>
  <si>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</si>
  <si>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</si>
  <si>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</si>
  <si>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</si>
  <si>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</si>
  <si>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</si>
  <si>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</si>
  <si>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</si>
  <si>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</si>
  <si>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</si>
  <si>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</si>
  <si>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</si>
  <si>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</si>
  <si>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</si>
  <si>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</si>
  <si>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</si>
  <si>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</si>
  <si>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</si>
  <si>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</si>
  <si>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</si>
  <si>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</si>
  <si>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</si>
  <si>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</si>
  <si>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</si>
  <si>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</si>
  <si>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</si>
  <si>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</si>
  <si>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</si>
  <si>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</si>
  <si>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</si>
  <si>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</si>
  <si>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</si>
  <si>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</si>
  <si>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</si>
  <si>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</si>
  <si>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</si>
  <si>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</si>
  <si>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</si>
  <si>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</si>
  <si>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</si>
  <si>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</si>
  <si>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</si>
  <si>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</si>
  <si>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</si>
  <si>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</si>
  <si>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</si>
  <si>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</si>
  <si>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</si>
  <si>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</si>
  <si>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</si>
  <si>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</si>
  <si>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</si>
  <si>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</si>
  <si>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</si>
  <si>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</si>
  <si>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</si>
  <si>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</si>
  <si>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</si>
  <si>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</si>
  <si>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</si>
  <si>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</si>
  <si>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</si>
  <si>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</si>
  <si>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</si>
  <si>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</si>
  <si>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</si>
  <si>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</si>
  <si>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</si>
  <si>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</si>
  <si>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</si>
  <si>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</si>
  <si>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</si>
  <si>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</si>
  <si>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</si>
  <si>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</si>
  <si>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</si>
  <si>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</si>
  <si>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</si>
  <si>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</si>
  <si>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</si>
  <si>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</si>
  <si>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</si>
  <si>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</si>
  <si>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</si>
  <si>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</si>
  <si>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</si>
  <si>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</si>
  <si>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</si>
  <si>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</si>
  <si>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</si>
  <si>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</si>
  <si>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</si>
  <si>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</si>
  <si>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</si>
  <si>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</si>
  <si>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</si>
  <si>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</si>
  <si>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</si>
  <si>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</si>
  <si>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</si>
  <si>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</si>
  <si>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</si>
  <si>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</si>
  <si>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</si>
  <si>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</si>
  <si>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</si>
  <si>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</si>
  <si>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</si>
  <si>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</si>
  <si>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</si>
  <si>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</si>
  <si>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</si>
  <si>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</si>
  <si>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</si>
  <si>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</si>
  <si>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</si>
  <si>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</si>
  <si>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</si>
  <si>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</si>
  <si>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</si>
  <si>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</si>
  <si>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</si>
  <si>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</si>
  <si>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</si>
  <si>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</si>
  <si>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</si>
  <si>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</si>
  <si>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</si>
  <si>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</si>
  <si>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</si>
  <si>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</si>
  <si>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</si>
  <si>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</si>
  <si>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</si>
  <si>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</si>
  <si>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</si>
  <si>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</si>
  <si>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</si>
  <si>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</si>
  <si>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</si>
  <si>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</si>
  <si>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</si>
  <si>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</si>
  <si>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</si>
  <si>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</si>
  <si>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</si>
  <si>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</si>
  <si>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</si>
  <si>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</si>
  <si>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</si>
  <si>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</si>
  <si>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</si>
  <si>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</si>
  <si>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</si>
  <si>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</si>
  <si>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</si>
  <si>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</si>
  <si>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</si>
  <si>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</si>
  <si>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</si>
  <si>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</si>
  <si>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</si>
  <si>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</si>
  <si>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</si>
  <si>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</si>
  <si>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</si>
  <si>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</si>
  <si>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</si>
  <si>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</si>
  <si>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</si>
  <si>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</si>
  <si>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</si>
  <si>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</si>
  <si>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</si>
  <si>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</si>
  <si>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</si>
  <si>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</si>
  <si>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</si>
  <si>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</si>
  <si>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</si>
  <si>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</si>
  <si>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</si>
  <si>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</si>
  <si>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</si>
  <si>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</si>
  <si>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</si>
  <si>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</si>
  <si>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</si>
  <si>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</si>
  <si>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</si>
  <si>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</si>
  <si>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</si>
  <si>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</si>
  <si>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</si>
  <si>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</si>
  <si>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</si>
  <si>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</si>
  <si>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</si>
  <si>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</si>
  <si>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</si>
  <si>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</si>
  <si>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</si>
  <si>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</si>
  <si>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</si>
  <si>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</si>
  <si>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</si>
  <si>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</si>
  <si>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</si>
  <si>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</si>
  <si>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</si>
  <si>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</si>
  <si>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</si>
  <si>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</si>
  <si>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</si>
  <si>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</si>
  <si>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</si>
  <si>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</si>
  <si>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</si>
  <si>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</si>
  <si>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</si>
  <si>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</si>
  <si>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</si>
  <si>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</si>
  <si>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</si>
  <si>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</si>
  <si>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</si>
  <si>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</si>
  <si>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</si>
  <si>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</si>
  <si>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</si>
  <si>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</si>
  <si>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</si>
  <si>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</si>
  <si>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</si>
  <si>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</si>
  <si>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</si>
  <si>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</si>
  <si>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</si>
  <si>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</si>
  <si>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</si>
  <si>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</si>
  <si>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</si>
  <si>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</si>
  <si>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</si>
  <si>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</si>
  <si>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</si>
  <si>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</si>
  <si>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</si>
  <si>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</si>
  <si>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</si>
  <si>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</si>
  <si>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</si>
  <si>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</si>
  <si>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</si>
  <si>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</si>
  <si>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</si>
  <si>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</si>
  <si>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</si>
  <si>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</si>
  <si>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</si>
  <si>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</si>
  <si>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</si>
  <si>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</si>
  <si>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</si>
  <si>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</si>
  <si>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</si>
  <si>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</si>
  <si>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</si>
  <si>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</si>
  <si>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</si>
  <si>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</si>
  <si>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</si>
  <si>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</si>
  <si>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</si>
  <si>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</si>
  <si>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</si>
  <si>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</si>
  <si>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</si>
  <si>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</si>
  <si>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</si>
  <si>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</si>
  <si>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</si>
  <si>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</si>
  <si>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</si>
  <si>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</si>
  <si>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</si>
  <si>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</si>
  <si>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</si>
  <si>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</si>
  <si>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</si>
  <si>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</si>
  <si>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</si>
  <si>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</si>
  <si>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</si>
  <si>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</si>
  <si>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</si>
  <si>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</si>
  <si>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</si>
  <si>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</si>
  <si>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</si>
  <si>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</si>
  <si>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</si>
  <si>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</si>
  <si>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</si>
  <si>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</si>
  <si>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</si>
  <si>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</si>
  <si>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</si>
  <si>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</si>
  <si>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</si>
  <si>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</si>
  <si>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</si>
  <si>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</si>
  <si>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</si>
  <si>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</si>
  <si>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</si>
  <si>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</si>
  <si>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</si>
  <si>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</si>
  <si>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</si>
  <si>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</si>
  <si>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</si>
  <si>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</si>
  <si>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</si>
  <si>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</si>
  <si>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</si>
  <si>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</si>
  <si>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</si>
  <si>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</si>
  <si>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</si>
  <si>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</si>
  <si>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</si>
  <si>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</si>
  <si>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</si>
  <si>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</si>
  <si>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</si>
  <si>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</si>
  <si>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</si>
  <si>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</si>
  <si>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</si>
  <si>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</si>
  <si>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</si>
  <si>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</si>
  <si>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</si>
  <si>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</si>
  <si>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</si>
  <si>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</si>
  <si>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</si>
  <si>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</si>
  <si>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</si>
  <si>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</si>
  <si>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</si>
  <si>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</si>
  <si>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</si>
  <si>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</si>
  <si>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</si>
  <si>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</si>
  <si>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</si>
  <si>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</si>
  <si>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</si>
  <si>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</si>
  <si>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</si>
  <si>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</si>
  <si>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</si>
  <si>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</si>
  <si>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</si>
  <si>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</si>
  <si>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</si>
  <si>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</si>
  <si>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</si>
  <si>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</si>
  <si>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</si>
  <si>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</si>
  <si>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</si>
  <si>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</si>
  <si>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</si>
  <si>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</si>
  <si>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</si>
  <si>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</si>
  <si>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</si>
  <si>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</si>
  <si>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</si>
  <si>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</si>
  <si>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</si>
  <si>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</si>
  <si>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</si>
  <si>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</si>
  <si>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</si>
  <si>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</si>
  <si>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</si>
  <si>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</si>
  <si>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</si>
  <si>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</si>
  <si>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</si>
  <si>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</si>
  <si>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</si>
  <si>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</si>
  <si>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</si>
  <si>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</si>
  <si>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</si>
  <si>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</si>
  <si>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</si>
  <si>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</si>
  <si>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</si>
  <si>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</si>
  <si>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</si>
  <si>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</si>
  <si>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</si>
  <si>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</si>
  <si>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</si>
  <si>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</si>
  <si>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</si>
  <si>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</si>
  <si>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</si>
  <si>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</si>
  <si>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</si>
  <si>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</si>
  <si>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</si>
  <si>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</si>
  <si>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</si>
  <si>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</si>
  <si>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</si>
  <si>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</si>
  <si>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</si>
  <si>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</si>
  <si>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</si>
  <si>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</si>
  <si>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</si>
  <si>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</si>
  <si>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</si>
  <si>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</si>
  <si>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</si>
  <si>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</si>
  <si>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</si>
  <si>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</si>
  <si>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</si>
  <si>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</si>
  <si>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</si>
  <si>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</si>
  <si>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</si>
  <si>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</si>
  <si>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</si>
  <si>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</si>
  <si>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</si>
  <si>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</si>
  <si>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</si>
  <si>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</si>
  <si>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</si>
  <si>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</si>
  <si>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</si>
  <si>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</si>
  <si>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</si>
  <si>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</si>
  <si>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</si>
  <si>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</si>
  <si>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</si>
  <si>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</si>
  <si>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</si>
  <si>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</si>
  <si>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</si>
  <si>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</si>
  <si>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</si>
  <si>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</si>
  <si>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</si>
  <si>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</si>
  <si>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</si>
  <si>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</si>
  <si>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</si>
  <si>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</si>
  <si>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</si>
  <si>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</si>
  <si>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</si>
  <si>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</si>
  <si>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</si>
  <si>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</si>
  <si>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</si>
  <si>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</si>
  <si>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</si>
  <si>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</si>
  <si>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</si>
  <si>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</si>
  <si>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</si>
  <si>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</si>
  <si>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</si>
  <si>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</si>
  <si>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</si>
  <si>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</si>
  <si>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</si>
  <si>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</si>
  <si>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</si>
  <si>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</si>
  <si>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</si>
  <si>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</si>
  <si>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</si>
  <si>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</si>
  <si>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</si>
  <si>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</si>
  <si>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</si>
  <si>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</si>
  <si>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</si>
  <si>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</si>
  <si>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</si>
  <si>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</si>
  <si>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</si>
  <si>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</si>
  <si>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</si>
  <si>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</si>
  <si>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</si>
  <si>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</si>
  <si>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</si>
  <si>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</si>
  <si>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</si>
  <si>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</si>
  <si>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</si>
  <si>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</si>
  <si>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</si>
  <si>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</si>
  <si>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</si>
  <si>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</si>
  <si>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</si>
  <si>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</si>
  <si>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</si>
  <si>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</si>
  <si>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</si>
  <si>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</si>
  <si>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</si>
  <si>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</si>
  <si>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</si>
  <si>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</si>
  <si>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</si>
  <si>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</si>
  <si>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</si>
  <si>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</si>
  <si>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</si>
  <si>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</si>
  <si>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</si>
  <si>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</si>
  <si>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</si>
  <si>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</si>
  <si>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</si>
  <si>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</si>
  <si>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</si>
  <si>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</si>
  <si>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</si>
  <si>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</si>
  <si>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</si>
  <si>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</si>
  <si>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</si>
  <si>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</si>
  <si>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</si>
  <si>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</si>
  <si>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</si>
  <si>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</si>
  <si>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</si>
  <si>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</si>
  <si>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</si>
  <si>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</si>
  <si>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</si>
  <si>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</si>
  <si>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</si>
  <si>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</si>
  <si>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</si>
  <si>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</si>
  <si>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</si>
  <si>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</si>
  <si>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</si>
  <si>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</si>
  <si>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</si>
  <si>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</si>
  <si>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</si>
  <si>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</si>
  <si>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</si>
  <si>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</si>
  <si>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</si>
  <si>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</si>
  <si>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</si>
  <si>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</si>
  <si>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</si>
  <si>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</si>
  <si>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</si>
  <si>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</si>
  <si>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</si>
  <si>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</si>
  <si>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</si>
  <si>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</si>
  <si>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</si>
  <si>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</si>
  <si>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</si>
  <si>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</si>
  <si>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</si>
  <si>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</si>
  <si>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</si>
  <si>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</si>
  <si>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</si>
  <si>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</si>
  <si>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</si>
  <si>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</si>
  <si>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</si>
  <si>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</si>
  <si>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</si>
  <si>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</si>
  <si>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</si>
  <si>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</si>
  <si>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</si>
  <si>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</si>
  <si>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</si>
  <si>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</si>
  <si>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</si>
  <si>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</si>
  <si>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</si>
  <si>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</si>
  <si>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</si>
  <si>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</si>
  <si>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</si>
  <si>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</si>
  <si>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</si>
  <si>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</si>
  <si>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</si>
  <si>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</si>
  <si>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</si>
  <si>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</si>
  <si>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</si>
  <si>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</si>
  <si>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</si>
  <si>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</si>
  <si>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</si>
  <si>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</si>
  <si>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</si>
  <si>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</si>
  <si>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</si>
  <si>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</si>
  <si>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</si>
  <si>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</si>
  <si>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</si>
  <si>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</si>
  <si>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</si>
  <si>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</si>
  <si>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</si>
  <si>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</si>
  <si>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</si>
  <si>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</si>
  <si>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</si>
  <si>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</si>
  <si>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</si>
  <si>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</si>
  <si>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</si>
  <si>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</si>
  <si>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</si>
  <si>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</si>
  <si>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</si>
  <si>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</si>
  <si>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</si>
  <si>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</si>
  <si>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</si>
  <si>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</si>
  <si>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</si>
  <si>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</si>
  <si>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</si>
  <si>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</si>
  <si>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</si>
  <si>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</si>
  <si>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</si>
  <si>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</si>
  <si>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</si>
  <si>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</si>
  <si>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</si>
  <si>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</si>
  <si>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</si>
  <si>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</si>
  <si>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</si>
  <si>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</si>
  <si>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</si>
  <si>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</si>
  <si>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</si>
  <si>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</si>
  <si>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</si>
  <si>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</si>
  <si>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</si>
  <si>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</si>
  <si>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</si>
  <si>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</si>
  <si>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</si>
  <si>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</si>
  <si>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</si>
  <si>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</si>
  <si>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</si>
  <si>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</si>
  <si>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</si>
  <si>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</si>
  <si>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</si>
  <si>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</si>
  <si>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</si>
  <si>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</si>
  <si>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</si>
  <si>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</si>
  <si>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</si>
  <si>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</si>
  <si>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</si>
  <si>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</si>
  <si>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</si>
  <si>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</si>
  <si>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</si>
  <si>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</si>
  <si>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</si>
  <si>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</si>
  <si>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</si>
  <si>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</si>
  <si>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</si>
  <si>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</si>
  <si>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</si>
  <si>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</si>
  <si>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</si>
  <si>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</si>
  <si>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</si>
  <si>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</si>
  <si>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</si>
  <si>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</si>
  <si>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</si>
  <si>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</si>
  <si>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</si>
  <si>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</si>
  <si>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</si>
  <si>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</si>
  <si>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</si>
  <si>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</si>
  <si>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</si>
  <si>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</si>
  <si>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</si>
  <si>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</si>
  <si>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</si>
  <si>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</si>
  <si>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</si>
  <si>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</si>
  <si>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</si>
  <si>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</si>
  <si>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</si>
  <si>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</si>
  <si>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</si>
  <si>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</si>
  <si>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</si>
  <si>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</si>
  <si>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</si>
  <si>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</si>
  <si>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</si>
  <si>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</si>
  <si>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</si>
  <si>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</si>
  <si>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</si>
  <si>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</si>
  <si>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</si>
  <si>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</si>
  <si>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</si>
  <si>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</si>
  <si>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</si>
  <si>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</si>
  <si>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</si>
  <si>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</si>
  <si>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</si>
  <si>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</si>
  <si>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</si>
  <si>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</si>
  <si>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</si>
  <si>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</si>
  <si>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</si>
  <si>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</si>
  <si>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</si>
  <si>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</si>
  <si>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</si>
  <si>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</si>
  <si>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</si>
  <si>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</si>
  <si>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</si>
  <si>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</si>
  <si>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</si>
  <si>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</si>
  <si>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</si>
  <si>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</si>
  <si>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</si>
  <si>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</si>
  <si>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</si>
  <si>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</si>
  <si>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</si>
  <si>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</si>
  <si>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</si>
  <si>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</si>
  <si>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</si>
  <si>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</si>
  <si>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</si>
  <si>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</si>
  <si>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</si>
  <si>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</si>
  <si>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</si>
  <si>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</si>
  <si>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</si>
  <si>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</si>
  <si>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</si>
  <si>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</si>
  <si>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</si>
  <si>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</si>
  <si>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</si>
  <si>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</si>
  <si>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</si>
  <si>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</si>
  <si>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</si>
  <si>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</si>
  <si>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</si>
  <si>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</si>
  <si>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</si>
  <si>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</si>
  <si>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</si>
  <si>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</si>
  <si>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</si>
  <si>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</si>
  <si>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</si>
  <si>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</si>
  <si>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</si>
  <si>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</si>
  <si>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</si>
  <si>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</si>
  <si>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</si>
  <si>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</si>
  <si>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</si>
  <si>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</si>
  <si>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</si>
  <si>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</si>
  <si>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</si>
  <si>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</si>
  <si>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</si>
  <si>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</si>
  <si>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</si>
  <si>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</si>
  <si>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</si>
  <si>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</si>
  <si>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</si>
  <si>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</si>
  <si>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</si>
  <si>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</si>
  <si>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</si>
  <si>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</si>
  <si>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</si>
  <si>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</si>
  <si>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</si>
  <si>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</si>
  <si>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</si>
  <si>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</si>
  <si>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</si>
  <si>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</si>
  <si>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</si>
  <si>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</si>
  <si>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</si>
  <si>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</si>
  <si>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</si>
  <si>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</si>
  <si>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</si>
  <si>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</si>
  <si>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</si>
  <si>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</si>
  <si>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</si>
  <si>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</si>
  <si>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</si>
  <si>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</si>
  <si>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</si>
  <si>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</si>
  <si>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</si>
  <si>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</si>
  <si>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</si>
  <si>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</si>
  <si>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</si>
  <si>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</si>
  <si>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</si>
  <si>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</si>
  <si>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</si>
  <si>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</si>
  <si>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</si>
  <si>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</si>
  <si>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</si>
  <si>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</si>
  <si>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</si>
  <si>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</si>
  <si>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</si>
  <si>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</si>
  <si>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</si>
  <si>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</si>
  <si>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</si>
  <si>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</si>
  <si>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</si>
  <si>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</si>
  <si>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</si>
  <si>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</si>
  <si>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</si>
  <si>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</si>
  <si>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</si>
  <si>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</si>
  <si>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</si>
  <si>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</si>
  <si>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</si>
  <si>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</si>
  <si>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</si>
  <si>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</si>
  <si>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</si>
  <si>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</si>
  <si>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</si>
  <si>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</si>
  <si>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</si>
  <si>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</si>
  <si>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</si>
  <si>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</si>
  <si>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</si>
  <si>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</si>
  <si>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</si>
  <si>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</si>
  <si>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</si>
  <si>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</si>
  <si>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</si>
  <si>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</si>
  <si>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</si>
  <si>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</si>
  <si>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</si>
  <si>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</si>
  <si>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</si>
  <si>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</si>
  <si>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</si>
  <si>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</si>
  <si>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</si>
  <si>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</si>
  <si>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</si>
  <si>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</si>
  <si>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</si>
  <si>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</si>
  <si>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</si>
  <si>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</si>
  <si>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</si>
  <si>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</si>
  <si>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</si>
  <si>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</si>
  <si>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</si>
  <si>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</si>
  <si>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</si>
  <si>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</si>
  <si>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</si>
  <si>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</si>
  <si>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</si>
  <si>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</si>
  <si>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</si>
  <si>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</si>
  <si>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</si>
  <si>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</si>
  <si>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</si>
  <si>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</si>
  <si>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</si>
  <si>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</si>
  <si>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</si>
  <si>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</si>
  <si>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</si>
  <si>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</si>
  <si>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</si>
  <si>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</si>
  <si>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</si>
  <si>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</si>
  <si>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</si>
  <si>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</si>
  <si>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</si>
  <si>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</si>
  <si>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</si>
  <si>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</si>
  <si>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</si>
  <si>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</si>
  <si>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</si>
  <si>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</si>
  <si>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</si>
  <si>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</si>
  <si>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</si>
  <si>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</si>
  <si>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</si>
  <si>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</si>
  <si>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</si>
  <si>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</si>
  <si>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</si>
  <si>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</si>
  <si>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</si>
  <si>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</si>
  <si>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</si>
  <si>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</si>
  <si>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</si>
  <si>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</si>
  <si>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</si>
  <si>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</si>
  <si>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</si>
  <si>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</si>
  <si>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</si>
  <si>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</si>
  <si>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</si>
  <si>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</si>
  <si>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</si>
  <si>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</si>
  <si>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</si>
  <si>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</si>
  <si>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</si>
  <si>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</si>
  <si>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</si>
  <si>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</si>
  <si>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</si>
  <si>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</si>
  <si>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</si>
  <si>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</si>
  <si>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</si>
  <si>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</si>
  <si>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</si>
  <si>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</si>
  <si>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</si>
  <si>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</si>
  <si>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</si>
  <si>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</si>
  <si>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</si>
  <si>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</si>
  <si>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</si>
  <si>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</si>
  <si>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</si>
  <si>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</si>
  <si>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</si>
  <si>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</si>
  <si>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</si>
  <si>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</si>
  <si>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</si>
  <si>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</si>
  <si>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</si>
  <si>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</si>
  <si>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</si>
  <si>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</si>
  <si>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</si>
  <si>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</si>
  <si>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</si>
  <si>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</si>
  <si>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</si>
  <si>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</si>
  <si>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</si>
  <si>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</si>
  <si>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</si>
  <si>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</si>
  <si>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</si>
  <si>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</si>
  <si>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</si>
  <si>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</si>
  <si>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</si>
  <si>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</si>
  <si>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</si>
  <si>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</si>
  <si>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</si>
  <si>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</si>
  <si>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</si>
  <si>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</si>
  <si>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</si>
  <si>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</si>
  <si>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</si>
  <si>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</si>
  <si>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</si>
  <si>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</si>
  <si>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</si>
  <si>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</si>
  <si>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</si>
  <si>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</si>
  <si>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</si>
  <si>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</si>
  <si>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</si>
  <si>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</si>
  <si>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</si>
  <si>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</si>
  <si>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</si>
  <si>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</si>
  <si>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</si>
  <si>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</si>
  <si>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</si>
  <si>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</si>
  <si>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</si>
  <si>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</si>
  <si>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</si>
  <si>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</si>
  <si>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</si>
  <si>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</si>
  <si>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</si>
  <si>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</si>
  <si>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</si>
  <si>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</si>
  <si>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</si>
  <si>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</si>
  <si>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</si>
  <si>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</si>
  <si>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</si>
  <si>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</si>
  <si>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</si>
  <si>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</si>
  <si>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</si>
  <si>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</si>
  <si>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</si>
  <si>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</si>
  <si>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</si>
  <si>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</si>
  <si>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</si>
  <si>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</si>
  <si>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</si>
  <si>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</si>
  <si>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</si>
  <si>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</si>
  <si>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</si>
  <si>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</si>
  <si>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</si>
  <si>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</si>
  <si>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</si>
  <si>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</si>
  <si>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</si>
  <si>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</si>
  <si>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</si>
  <si>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</si>
  <si>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</si>
  <si>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</si>
  <si>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</si>
  <si>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</si>
  <si>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</si>
  <si>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</si>
  <si>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</si>
  <si>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</si>
  <si>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</si>
  <si>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</si>
  <si>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</si>
  <si>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</si>
  <si>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</si>
  <si>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</si>
  <si>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</si>
  <si>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</si>
  <si>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</si>
  <si>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</si>
  <si>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</si>
  <si>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</si>
  <si>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</si>
  <si>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</si>
  <si>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</si>
  <si>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</si>
  <si>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</si>
  <si>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</si>
  <si>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</si>
  <si>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</si>
  <si>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</si>
  <si>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</si>
  <si>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</si>
  <si>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</si>
  <si>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</si>
  <si>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</si>
  <si>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</si>
  <si>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</si>
  <si>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</si>
  <si>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</si>
  <si>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</si>
  <si>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</si>
  <si>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</si>
  <si>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</si>
  <si>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</si>
  <si>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</si>
  <si>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</si>
  <si>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</si>
  <si>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</si>
  <si>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</si>
  <si>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</si>
  <si>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</si>
  <si>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</si>
  <si>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</si>
  <si>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</si>
  <si>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</si>
  <si>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</si>
  <si>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</si>
  <si>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</si>
  <si>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</si>
  <si>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</si>
  <si>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</si>
  <si>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</si>
  <si>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</si>
  <si>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</si>
  <si>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</si>
  <si>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</si>
  <si>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</si>
  <si>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</si>
  <si>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</si>
  <si>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</si>
  <si>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</si>
  <si>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</si>
  <si>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</si>
  <si>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</si>
  <si>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</si>
  <si>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</si>
  <si>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</si>
  <si>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</si>
  <si>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</si>
  <si>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</si>
  <si>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</si>
  <si>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</si>
  <si>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</si>
  <si>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</si>
  <si>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</si>
  <si>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</si>
  <si>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</si>
  <si>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</si>
  <si>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</si>
  <si>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</si>
  <si>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</si>
  <si>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</si>
  <si>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</si>
  <si>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</si>
  <si>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</si>
  <si>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</si>
  <si>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</si>
  <si>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</si>
  <si>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</si>
  <si>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</si>
  <si>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</si>
  <si>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</si>
  <si>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</si>
  <si>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</si>
  <si>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</si>
  <si>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</si>
  <si>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</si>
  <si>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</si>
  <si>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</si>
  <si>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</si>
  <si>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</si>
  <si>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</si>
  <si>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</si>
  <si>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</si>
  <si>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</si>
  <si>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</si>
  <si>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</si>
  <si>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</si>
  <si>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</si>
  <si>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</si>
  <si>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</si>
  <si>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</si>
  <si>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</si>
  <si>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</si>
  <si>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</si>
  <si>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</si>
  <si>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</si>
  <si>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</si>
  <si>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</si>
  <si>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</si>
  <si>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</si>
  <si>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</si>
  <si>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</si>
  <si>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</si>
  <si>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</si>
  <si>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</si>
  <si>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</si>
  <si>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</si>
  <si>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</si>
  <si>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</si>
  <si>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</si>
  <si>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</si>
  <si>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</si>
  <si>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</si>
  <si>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</si>
  <si>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</si>
  <si>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</si>
  <si>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</si>
  <si>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</si>
  <si>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</si>
  <si>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</si>
  <si>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</si>
  <si>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</si>
  <si>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</si>
  <si>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</si>
  <si>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</si>
  <si>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</si>
  <si>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</si>
  <si>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</si>
  <si>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</si>
  <si>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</si>
  <si>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</si>
  <si>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</si>
  <si>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</si>
  <si>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</si>
  <si>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</si>
  <si>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</si>
  <si>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</si>
  <si>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</si>
  <si>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</si>
  <si>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</si>
  <si>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</si>
  <si>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</si>
  <si>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</si>
  <si>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</si>
  <si>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</si>
  <si>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</si>
  <si>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</si>
  <si>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</si>
  <si>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</si>
  <si>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</si>
  <si>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</si>
  <si>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</si>
  <si>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</si>
  <si>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</si>
  <si>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</si>
  <si>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</si>
  <si>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</si>
  <si>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</si>
  <si>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</si>
  <si>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</si>
  <si>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</si>
  <si>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</si>
  <si>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</si>
  <si>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</si>
  <si>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</si>
  <si>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</si>
  <si>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</si>
  <si>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</si>
  <si>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</si>
  <si>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</si>
  <si>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</si>
  <si>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</si>
  <si>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</si>
  <si>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</si>
  <si>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</si>
  <si>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</si>
  <si>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</si>
  <si>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</si>
  <si>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</si>
  <si>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</si>
  <si>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</si>
  <si>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</si>
  <si>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</si>
  <si>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</si>
  <si>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</si>
  <si>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</si>
  <si>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</si>
  <si>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</si>
  <si>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</si>
  <si>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</si>
  <si>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</si>
  <si>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</si>
  <si>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</si>
  <si>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</si>
  <si>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</si>
  <si>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</si>
  <si>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</si>
  <si>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</si>
  <si>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</si>
  <si>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</si>
  <si>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</si>
  <si>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</si>
  <si>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</si>
  <si>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</si>
  <si>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</si>
  <si>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</si>
  <si>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</si>
  <si>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</si>
  <si>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</si>
  <si>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</si>
  <si>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</si>
  <si>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</si>
  <si>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</si>
  <si>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</si>
  <si>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</si>
  <si>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</si>
  <si>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</si>
  <si>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</si>
  <si>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</si>
  <si>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</si>
  <si>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</si>
  <si>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</si>
  <si>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</si>
  <si>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</si>
  <si>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</si>
  <si>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</si>
  <si>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</si>
  <si>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</si>
  <si>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</si>
  <si>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</si>
  <si>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</si>
  <si>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</si>
  <si>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</si>
  <si>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</si>
  <si>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</si>
  <si>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</si>
  <si>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</si>
  <si>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</si>
  <si>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</si>
  <si>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</si>
  <si>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</si>
  <si>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</si>
  <si>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</si>
  <si>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</si>
  <si>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</si>
  <si>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</si>
  <si>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</si>
  <si>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</si>
  <si>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</si>
  <si>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</si>
  <si>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</si>
  <si>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</si>
  <si>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</si>
  <si>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</si>
  <si>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</si>
  <si>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</si>
  <si>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</si>
  <si>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</si>
  <si>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</si>
  <si>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</si>
  <si>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</si>
  <si>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</si>
  <si>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</si>
  <si>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</si>
  <si>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</si>
  <si>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</si>
  <si>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</si>
  <si>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</si>
  <si>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</si>
  <si>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</si>
  <si>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</si>
  <si>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</si>
  <si>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</si>
  <si>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</si>
  <si>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</si>
  <si>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</si>
  <si>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</si>
  <si>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</si>
  <si>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</si>
  <si>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</si>
  <si>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</si>
  <si>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</si>
  <si>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</si>
  <si>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</si>
  <si>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</si>
  <si>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</si>
  <si>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</si>
  <si>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</si>
  <si>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</si>
  <si>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</si>
  <si>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</si>
  <si>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</si>
  <si>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</si>
  <si>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</si>
  <si>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</si>
  <si>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</si>
  <si>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</si>
  <si>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</si>
  <si>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</si>
  <si>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</si>
  <si>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</si>
  <si>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</si>
  <si>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</si>
  <si>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</si>
  <si>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</si>
  <si>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</si>
  <si>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</si>
  <si>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</si>
  <si>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</si>
  <si>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</si>
  <si>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</si>
  <si>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</si>
  <si>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</si>
  <si>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</si>
  <si>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</si>
  <si>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</si>
  <si>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</si>
  <si>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</si>
  <si>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</si>
  <si>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</si>
  <si>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</si>
  <si>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</si>
  <si>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</si>
  <si>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</si>
  <si>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</si>
  <si>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</si>
  <si>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</si>
  <si>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</si>
  <si>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</si>
  <si>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</si>
  <si>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</si>
  <si>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</si>
  <si>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</si>
  <si>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</si>
  <si>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</si>
  <si>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</si>
  <si>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</si>
  <si>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</si>
  <si>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</si>
  <si>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</si>
  <si>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</si>
  <si>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</si>
  <si>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</si>
  <si>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</si>
  <si>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</si>
  <si>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</si>
  <si>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</si>
  <si>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</si>
  <si>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</si>
  <si>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</si>
  <si>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</si>
  <si>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</si>
  <si>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</si>
  <si>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</si>
  <si>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</si>
  <si>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</si>
  <si>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</si>
  <si>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</si>
  <si>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</si>
  <si>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</si>
  <si>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</si>
  <si>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</si>
  <si>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</si>
  <si>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</si>
  <si>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</si>
  <si>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</si>
  <si>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</si>
  <si>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</si>
  <si>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</si>
  <si>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</si>
  <si>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</si>
  <si>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</si>
  <si>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</si>
  <si>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</si>
  <si>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</si>
  <si>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</si>
  <si>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</si>
  <si>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</si>
  <si>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</si>
  <si>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</si>
  <si>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</si>
  <si>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</si>
  <si>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</si>
  <si>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</si>
  <si>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</si>
  <si>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</si>
  <si>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</si>
  <si>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</si>
  <si>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</si>
  <si>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</si>
  <si>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</si>
  <si>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</si>
  <si>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</si>
  <si>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</si>
  <si>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</si>
  <si>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</si>
  <si>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</si>
  <si>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</si>
  <si>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</si>
  <si>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</si>
  <si>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</si>
  <si>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</si>
  <si>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</si>
  <si>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</si>
  <si>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</si>
  <si>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</si>
  <si>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</si>
  <si>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</si>
  <si>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</si>
  <si>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</si>
  <si>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</si>
  <si>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</si>
  <si>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</si>
  <si>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</si>
  <si>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</si>
  <si>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</si>
  <si>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</si>
  <si>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</si>
  <si>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</si>
  <si>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</si>
  <si>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</si>
  <si>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</si>
  <si>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</si>
  <si>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</si>
  <si>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</si>
  <si>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</si>
  <si>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</si>
  <si>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</si>
  <si>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</si>
  <si>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</si>
  <si>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</si>
  <si>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</si>
  <si>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</si>
  <si>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</si>
  <si>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</si>
  <si>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</si>
  <si>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</si>
  <si>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</si>
  <si>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</si>
  <si>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</si>
  <si>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</si>
  <si>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</si>
  <si>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</si>
  <si>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</si>
  <si>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</si>
  <si>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</si>
  <si>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</si>
  <si>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</si>
  <si>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</si>
  <si>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</si>
  <si>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</si>
  <si>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</si>
  <si>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</si>
  <si>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</si>
  <si>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</si>
  <si>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</si>
  <si>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</si>
  <si>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</si>
  <si>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</si>
  <si>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</si>
  <si>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</si>
  <si>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</si>
  <si>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</si>
  <si>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</si>
  <si>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</si>
  <si>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</si>
  <si>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</si>
  <si>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</si>
  <si>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</si>
  <si>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</si>
  <si>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</si>
  <si>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</si>
  <si>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</si>
  <si>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</si>
  <si>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</si>
  <si>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</si>
  <si>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</si>
  <si>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</si>
  <si>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</si>
  <si>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</si>
  <si>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</si>
  <si>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</si>
  <si>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</si>
  <si>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</si>
  <si>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</si>
  <si>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</si>
  <si>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</si>
  <si>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</si>
  <si>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</si>
  <si>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</si>
  <si>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</si>
  <si>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</si>
  <si>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</si>
  <si>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</si>
  <si>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</si>
  <si>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</si>
  <si>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</si>
  <si>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</si>
  <si>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</si>
  <si>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</si>
  <si>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</si>
  <si>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</si>
  <si>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</si>
  <si>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</si>
  <si>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</si>
  <si>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</si>
  <si>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</si>
  <si>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</si>
  <si>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</si>
  <si>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</si>
  <si>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</si>
  <si>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</si>
  <si>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</si>
  <si>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</si>
  <si>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</si>
  <si>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</si>
  <si>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</si>
  <si>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</si>
  <si>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</si>
  <si>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</si>
  <si>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</si>
  <si>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</si>
  <si>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</si>
  <si>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</si>
  <si>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</si>
  <si>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</si>
  <si>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</si>
  <si>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</si>
  <si>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</si>
  <si>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</si>
  <si>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</si>
  <si>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</si>
  <si>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</si>
  <si>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</si>
  <si>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</si>
  <si>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</si>
  <si>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</si>
  <si>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</si>
  <si>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</si>
  <si>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</si>
  <si>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</si>
  <si>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</si>
  <si>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</si>
  <si>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</si>
  <si>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</si>
  <si>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</si>
  <si>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</si>
  <si>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</si>
  <si>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</si>
  <si>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</si>
  <si>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</si>
  <si>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</si>
  <si>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</si>
  <si>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</si>
  <si>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</si>
  <si>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</si>
  <si>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</si>
  <si>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</si>
  <si>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</si>
  <si>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</si>
  <si>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</si>
  <si>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</si>
  <si>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</si>
  <si>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</si>
  <si>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</si>
  <si>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</si>
  <si>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</si>
  <si>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</si>
  <si>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</si>
  <si>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</si>
  <si>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</si>
  <si>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</si>
  <si>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</si>
  <si>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</si>
  <si>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</si>
  <si>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</si>
  <si>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</si>
  <si>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</si>
  <si>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</si>
  <si>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</si>
  <si>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</si>
  <si>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</si>
  <si>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</si>
  <si>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</si>
  <si>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</si>
  <si>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</si>
  <si>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</si>
  <si>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</si>
  <si>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</si>
  <si>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</si>
  <si>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</si>
  <si>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</si>
  <si>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</si>
  <si>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</si>
  <si>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</si>
  <si>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</si>
  <si>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</si>
  <si>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</si>
  <si>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</si>
  <si>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</si>
  <si>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</si>
  <si>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</si>
  <si>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</si>
  <si>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</si>
  <si>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</si>
  <si>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</si>
  <si>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</si>
  <si>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</si>
  <si>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</si>
  <si>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</si>
  <si>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</si>
  <si>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</si>
  <si>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</si>
  <si>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</si>
  <si>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</si>
  <si>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</si>
  <si>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</si>
  <si>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</si>
  <si>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</si>
  <si>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</si>
  <si>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</si>
  <si>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</si>
  <si>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</si>
  <si>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</si>
  <si>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</si>
  <si>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</si>
  <si>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</si>
  <si>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</si>
  <si>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</si>
  <si>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</si>
  <si>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</si>
  <si>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</si>
  <si>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</si>
  <si>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</si>
  <si>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</si>
  <si>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</si>
  <si>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</si>
  <si>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</si>
  <si>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</si>
  <si>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</si>
  <si>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</si>
  <si>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</si>
  <si>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</si>
  <si>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</si>
  <si>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</si>
  <si>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</si>
  <si>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</si>
  <si>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</si>
  <si>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</si>
  <si>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</si>
  <si>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</si>
  <si>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</si>
  <si>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</si>
  <si>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</si>
  <si>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</si>
  <si>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</si>
  <si>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</si>
  <si>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</si>
  <si>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</si>
  <si>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</si>
  <si>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</si>
  <si>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</si>
  <si>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</si>
  <si>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</si>
  <si>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</si>
  <si>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</si>
  <si>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</si>
  <si>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</si>
  <si>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</si>
  <si>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</si>
  <si>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</si>
  <si>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</si>
  <si>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</si>
  <si>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</si>
  <si>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</si>
  <si>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</si>
  <si>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</si>
  <si>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</si>
  <si>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</si>
  <si>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</si>
  <si>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</si>
  <si>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</si>
  <si>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</si>
  <si>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</si>
  <si>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</si>
  <si>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</si>
  <si>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</si>
  <si>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</si>
  <si>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</si>
  <si>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</si>
  <si>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</si>
  <si>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</si>
  <si>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</si>
  <si>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</si>
  <si>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</si>
  <si>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</si>
  <si>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</si>
  <si>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</si>
  <si>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</si>
  <si>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</si>
  <si>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</si>
  <si>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</si>
  <si>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</si>
  <si>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</si>
  <si>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</si>
  <si>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</si>
  <si>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</si>
  <si>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</si>
  <si>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</si>
  <si>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</si>
  <si>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</si>
  <si>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</si>
  <si>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</si>
  <si>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</si>
  <si>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</si>
  <si>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</si>
  <si>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</si>
  <si>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</si>
  <si>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</si>
  <si>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</si>
  <si>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</si>
  <si>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</si>
  <si>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</si>
  <si>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</si>
  <si>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</si>
  <si>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</si>
  <si>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</si>
  <si>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</si>
  <si>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</si>
  <si>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</si>
  <si>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</si>
  <si>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</si>
  <si>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</si>
  <si>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</si>
  <si>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</si>
  <si>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</si>
  <si>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</si>
  <si>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</si>
  <si>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</si>
  <si>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</si>
  <si>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</si>
  <si>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</si>
  <si>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</si>
  <si>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</si>
  <si>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</si>
  <si>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</si>
  <si>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</si>
  <si>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</si>
  <si>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</si>
  <si>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</si>
  <si>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</si>
  <si>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</si>
  <si>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</si>
  <si>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</si>
  <si>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</si>
  <si>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</si>
  <si>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</si>
  <si>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</si>
  <si>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</si>
  <si>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</si>
  <si>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</si>
  <si>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</si>
  <si>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</si>
  <si>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</si>
  <si>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</si>
  <si>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</si>
  <si>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</si>
  <si>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</si>
  <si>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</si>
  <si>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</si>
  <si>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</si>
  <si>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</si>
  <si>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</si>
  <si>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</si>
  <si>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</si>
  <si>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</si>
  <si>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</si>
  <si>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</si>
  <si>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</si>
  <si>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</si>
  <si>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</si>
  <si>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</si>
  <si>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</si>
  <si>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</si>
  <si>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</si>
  <si>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</si>
  <si>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</si>
  <si>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</si>
  <si>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</si>
  <si>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</si>
  <si>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</si>
  <si>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</si>
  <si>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</si>
  <si>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</si>
  <si>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</si>
  <si>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</si>
  <si>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</si>
  <si>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</si>
  <si>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</si>
  <si>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</si>
  <si>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</si>
  <si>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</si>
  <si>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</si>
  <si>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</si>
  <si>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</si>
  <si>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</si>
  <si>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</si>
  <si>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</si>
  <si>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</si>
  <si>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</si>
  <si>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</si>
  <si>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</si>
  <si>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</si>
  <si>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</si>
  <si>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</si>
  <si>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</si>
  <si>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</si>
  <si>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</si>
  <si>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</si>
  <si>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</si>
  <si>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</si>
  <si>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</si>
  <si>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</si>
  <si>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</si>
  <si>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</si>
  <si>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</si>
  <si>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</si>
  <si>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</si>
  <si>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</si>
  <si>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</si>
  <si>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</si>
  <si>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</si>
  <si>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</si>
  <si>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</si>
  <si>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</si>
  <si>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</si>
  <si>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</si>
  <si>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</si>
  <si>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</si>
  <si>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</si>
  <si>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</si>
  <si>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</si>
  <si>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</si>
  <si>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</si>
  <si>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</si>
  <si>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</si>
  <si>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</si>
  <si>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</si>
  <si>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</si>
  <si>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</si>
  <si>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</si>
  <si>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</si>
  <si>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</si>
  <si>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</si>
  <si>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</si>
  <si>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</si>
  <si>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</si>
  <si>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</si>
  <si>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</si>
  <si>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</si>
  <si>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</si>
  <si>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</si>
  <si>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</si>
  <si>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</si>
  <si>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</si>
  <si>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</si>
  <si>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</si>
  <si>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</si>
  <si>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</si>
  <si>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</si>
  <si>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</si>
  <si>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</si>
  <si>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</si>
  <si>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</si>
  <si>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</si>
  <si>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</si>
  <si>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</si>
  <si>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</si>
  <si>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</si>
  <si>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</si>
  <si>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</si>
  <si>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</si>
  <si>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</si>
  <si>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</si>
  <si>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</si>
  <si>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</si>
  <si>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</si>
  <si>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</si>
  <si>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</si>
  <si>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</si>
  <si>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</si>
  <si>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</si>
  <si>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</si>
  <si>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</si>
  <si>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</si>
  <si>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</si>
  <si>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</si>
  <si>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</si>
  <si>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</si>
  <si>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</si>
  <si>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</si>
  <si>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</si>
  <si>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</si>
  <si>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</si>
  <si>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</si>
  <si>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</si>
  <si>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</si>
  <si>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</si>
  <si>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</si>
  <si>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</si>
  <si>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</si>
  <si>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</si>
  <si>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</si>
  <si>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</si>
  <si>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</si>
  <si>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</si>
  <si>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</si>
  <si>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</si>
  <si>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</si>
  <si>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</si>
  <si>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</si>
  <si>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</si>
  <si>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</si>
  <si>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</si>
  <si>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</si>
  <si>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</si>
  <si>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</si>
  <si>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</si>
  <si>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</si>
  <si>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</si>
  <si>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</si>
  <si>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</si>
  <si>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</si>
  <si>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</si>
  <si>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</si>
  <si>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</si>
  <si>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</si>
  <si>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</si>
  <si>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</si>
  <si>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</si>
  <si>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</si>
  <si>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</si>
  <si>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</si>
  <si>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</si>
  <si>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</si>
  <si>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</si>
  <si>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</si>
  <si>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</si>
  <si>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</si>
  <si>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</si>
  <si>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</si>
  <si>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</si>
  <si>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</si>
  <si>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</si>
  <si>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</si>
  <si>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</si>
  <si>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</si>
  <si>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</si>
  <si>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</si>
  <si>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</si>
  <si>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</si>
  <si>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</si>
  <si>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</si>
  <si>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</si>
  <si>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</si>
  <si>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</si>
  <si>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</si>
  <si>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</si>
  <si>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</si>
  <si>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</si>
  <si>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</si>
  <si>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</si>
  <si>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</si>
  <si>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</si>
  <si>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</si>
  <si>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</si>
  <si>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</si>
  <si>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</si>
  <si>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</si>
  <si>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</si>
  <si>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</si>
  <si>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</si>
  <si>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</si>
  <si>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</si>
  <si>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</si>
  <si>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</si>
  <si>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</si>
  <si>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</si>
  <si>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</si>
  <si>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</si>
  <si>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</si>
  <si>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</si>
  <si>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</si>
  <si>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</si>
  <si>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</si>
  <si>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</si>
  <si>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</si>
  <si>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</si>
  <si>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</si>
  <si>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</si>
  <si>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</si>
  <si>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</si>
  <si>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</si>
  <si>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</si>
  <si>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</si>
  <si>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</si>
  <si>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</si>
  <si>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</si>
  <si>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</si>
  <si>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</si>
  <si>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</si>
  <si>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</si>
  <si>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</si>
  <si>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</si>
  <si>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</si>
  <si>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</si>
  <si>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</si>
  <si>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</si>
  <si>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</si>
  <si>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</si>
  <si>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</si>
  <si>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</si>
  <si>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</si>
  <si>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</si>
  <si>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</si>
  <si>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</si>
  <si>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</si>
  <si>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</si>
  <si>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</si>
  <si>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</si>
  <si>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</si>
  <si>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</si>
  <si>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</si>
  <si>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</si>
  <si>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</si>
  <si>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</si>
  <si>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</si>
  <si>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</si>
  <si>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</si>
  <si>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</si>
  <si>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</si>
  <si>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</si>
  <si>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</si>
  <si>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</si>
  <si>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</si>
  <si>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</si>
  <si>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</si>
  <si>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</si>
  <si>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</si>
  <si>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</si>
  <si>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</si>
  <si>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</si>
  <si>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</si>
  <si>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</si>
  <si>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</si>
  <si>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</si>
  <si>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</si>
  <si>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</si>
  <si>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</si>
  <si>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</si>
  <si>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</si>
  <si>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</si>
  <si>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</si>
  <si>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</si>
  <si>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</si>
  <si>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</si>
  <si>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</si>
  <si>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</si>
  <si>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</si>
  <si>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</si>
  <si>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</si>
  <si>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</si>
  <si>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</si>
  <si>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</si>
  <si>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</si>
  <si>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</si>
  <si>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</si>
  <si>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</si>
  <si>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</si>
  <si>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</si>
  <si>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</si>
  <si>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</si>
  <si>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</si>
  <si>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</si>
  <si>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</si>
  <si>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</si>
  <si>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</si>
  <si>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</si>
  <si>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</si>
  <si>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</si>
  <si>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</si>
  <si>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</si>
  <si>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</si>
  <si>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</si>
  <si>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</si>
  <si>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</si>
  <si>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</si>
  <si>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</si>
  <si>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</si>
  <si>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</si>
  <si>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</si>
  <si>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</si>
  <si>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</si>
  <si>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</si>
  <si>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</si>
  <si>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</si>
  <si>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</si>
  <si>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</si>
  <si>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</si>
  <si>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</si>
  <si>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</si>
  <si>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</si>
  <si>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</si>
  <si>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</si>
  <si>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</si>
  <si>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</si>
  <si>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</si>
  <si>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</si>
  <si>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</si>
  <si>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</si>
  <si>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</si>
  <si>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</si>
  <si>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</si>
  <si>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</si>
  <si>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</si>
  <si>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</si>
  <si>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</si>
  <si>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</si>
  <si>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</si>
  <si>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</si>
  <si>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</si>
  <si>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</si>
  <si>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</si>
  <si>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</si>
  <si>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</si>
  <si>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</si>
  <si>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</si>
  <si>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</si>
  <si>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</si>
  <si>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</si>
  <si>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</si>
  <si>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</si>
  <si>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</si>
  <si>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</si>
  <si>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</si>
  <si>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</si>
  <si>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</si>
  <si>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</si>
  <si>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</si>
  <si>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</si>
  <si>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</si>
  <si>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</si>
  <si>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</si>
  <si>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</si>
  <si>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</si>
  <si>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</si>
  <si>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</si>
  <si>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</si>
  <si>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</si>
  <si>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</si>
  <si>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</si>
  <si>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</si>
  <si>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</si>
  <si>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</si>
  <si>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</si>
  <si>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</si>
  <si>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</si>
  <si>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</si>
  <si>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</si>
  <si>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</si>
  <si>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</si>
  <si>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</si>
  <si>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</si>
  <si>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</si>
  <si>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</si>
  <si>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</si>
  <si>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</si>
  <si>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</si>
  <si>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</si>
  <si>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</si>
  <si>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</si>
  <si>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</si>
  <si>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</si>
  <si>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</si>
  <si>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</si>
  <si>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</si>
  <si>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</si>
  <si>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</si>
  <si>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</si>
  <si>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</si>
  <si>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</si>
  <si>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</si>
  <si>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</si>
  <si>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</si>
  <si>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</si>
  <si>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</si>
  <si>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</si>
  <si>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</si>
  <si>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</si>
  <si>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</si>
  <si>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</si>
  <si>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</si>
  <si>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</si>
  <si>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</si>
  <si>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</si>
  <si>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</si>
  <si>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</si>
  <si>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</si>
  <si>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</si>
  <si>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</si>
  <si>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</si>
  <si>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</si>
  <si>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</si>
  <si>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</si>
  <si>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</si>
  <si>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</si>
  <si>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</si>
  <si>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</si>
  <si>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</si>
  <si>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</si>
  <si>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</si>
  <si>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</si>
  <si>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</si>
  <si>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</si>
  <si>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</si>
  <si>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</si>
  <si>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</si>
  <si>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</si>
  <si>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</si>
  <si>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</si>
  <si>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</si>
  <si>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</si>
  <si>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</si>
  <si>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</si>
  <si>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</si>
  <si>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</si>
  <si>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</si>
  <si>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</si>
  <si>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</si>
  <si>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</si>
  <si>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</si>
  <si>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</si>
  <si>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</si>
  <si>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</si>
  <si>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</si>
  <si>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</si>
  <si>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</si>
  <si>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</si>
  <si>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</si>
  <si>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</si>
  <si>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</si>
  <si>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</si>
  <si>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</si>
  <si>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</si>
  <si>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</si>
  <si>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</si>
  <si>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</si>
  <si>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</si>
  <si>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</si>
  <si>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</si>
  <si>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</si>
  <si>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</si>
  <si>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</si>
  <si>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</si>
  <si>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</si>
  <si>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</si>
  <si>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</si>
  <si>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</si>
  <si>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</si>
  <si>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</si>
  <si>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</si>
  <si>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</si>
  <si>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</si>
  <si>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</si>
  <si>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</si>
  <si>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</si>
  <si>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</si>
  <si>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</si>
  <si>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</si>
  <si>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</si>
  <si>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</si>
  <si>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</si>
  <si>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</si>
  <si>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</si>
  <si>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</si>
  <si>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</si>
  <si>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</si>
  <si>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</si>
  <si>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</si>
  <si>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</si>
  <si>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</si>
  <si>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</si>
  <si>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</si>
  <si>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</si>
  <si>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</si>
  <si>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</si>
  <si>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</si>
  <si>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</si>
  <si>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</si>
  <si>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</si>
  <si>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</si>
  <si>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</si>
  <si>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</si>
  <si>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</si>
  <si>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</si>
  <si>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</si>
  <si>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</si>
  <si>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</si>
  <si>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</si>
  <si>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</si>
  <si>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</si>
  <si>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</si>
  <si>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</si>
  <si>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</si>
  <si>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</si>
  <si>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</si>
  <si>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</si>
  <si>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</si>
  <si>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</si>
  <si>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</si>
  <si>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</si>
  <si>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</si>
  <si>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</si>
  <si>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</si>
  <si>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</si>
  <si>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</si>
  <si>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</si>
  <si>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</si>
  <si>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</si>
  <si>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</si>
  <si>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</si>
  <si>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</si>
  <si>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</si>
  <si>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</si>
  <si>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</si>
  <si>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</si>
  <si>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</si>
  <si>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</si>
  <si>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</si>
  <si>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</si>
  <si>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</si>
  <si>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</si>
  <si>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</si>
  <si>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</si>
  <si>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</si>
  <si>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</si>
  <si>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</si>
  <si>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</si>
  <si>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</si>
  <si>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</si>
  <si>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</si>
  <si>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</si>
  <si>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</si>
  <si>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</si>
  <si>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</si>
  <si>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</si>
  <si>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</si>
  <si>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</si>
  <si>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</si>
  <si>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</si>
  <si>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</si>
  <si>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</si>
  <si>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</si>
  <si>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</si>
  <si>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</si>
  <si>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</si>
  <si>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</si>
  <si>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</si>
  <si>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</si>
  <si>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</si>
  <si>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</si>
  <si>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</si>
  <si>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</si>
  <si>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</si>
  <si>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</si>
  <si>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</si>
  <si>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</si>
  <si>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</si>
  <si>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</si>
  <si>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</si>
  <si>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</si>
  <si>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</si>
  <si>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</si>
  <si>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</si>
  <si>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</si>
  <si>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</si>
  <si>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</si>
  <si>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</si>
  <si>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</si>
  <si>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</si>
  <si>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</si>
  <si>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</si>
  <si>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</si>
  <si>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</si>
  <si>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</si>
  <si>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</si>
  <si>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</si>
  <si>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</si>
  <si>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</si>
  <si>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</si>
  <si>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</si>
  <si>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</si>
  <si>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</si>
  <si>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</si>
  <si>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</si>
  <si>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</si>
  <si>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</si>
  <si>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</si>
  <si>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</si>
  <si>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</si>
  <si>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</si>
  <si>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</si>
  <si>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</si>
  <si>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</si>
  <si>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</si>
  <si>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</si>
  <si>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</si>
  <si>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</si>
  <si>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</si>
  <si>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</si>
  <si>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</si>
  <si>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</si>
  <si>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</si>
  <si>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</si>
  <si>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</si>
  <si>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</si>
  <si>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</si>
  <si>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</si>
  <si>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</si>
  <si>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</si>
  <si>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</si>
  <si>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</si>
  <si>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</si>
  <si>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</si>
  <si>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</si>
  <si>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</si>
  <si>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</si>
  <si>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</si>
  <si>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</si>
  <si>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</si>
  <si>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</si>
  <si>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</si>
  <si>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</si>
  <si>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</si>
  <si>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</si>
  <si>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</si>
  <si>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</si>
  <si>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</si>
  <si>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</si>
  <si>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</si>
  <si>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</si>
  <si>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</si>
  <si>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</si>
  <si>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</si>
  <si>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</si>
  <si>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</si>
  <si>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</si>
  <si>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</si>
  <si>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</si>
  <si>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</si>
  <si>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</si>
  <si>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</si>
  <si>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</si>
  <si>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</si>
  <si>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</si>
  <si>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</si>
  <si>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</si>
  <si>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</si>
  <si>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</si>
  <si>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</si>
  <si>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</si>
  <si>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</si>
  <si>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</si>
  <si>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</si>
  <si>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</si>
  <si>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</si>
  <si>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</si>
  <si>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</si>
  <si>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</si>
  <si>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</si>
  <si>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</si>
  <si>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</si>
  <si>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</si>
  <si>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</si>
  <si>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</si>
  <si>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</si>
  <si>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</si>
  <si>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</si>
  <si>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</si>
  <si>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</si>
  <si>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</si>
  <si>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</si>
  <si>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</si>
  <si>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</si>
  <si>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</si>
  <si>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</si>
  <si>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</si>
  <si>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</si>
  <si>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</si>
  <si>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</si>
  <si>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</si>
  <si>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</si>
  <si>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</si>
  <si>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</si>
  <si>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</si>
  <si>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</si>
  <si>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</si>
  <si>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</si>
  <si>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</si>
  <si>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</si>
  <si>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</si>
  <si>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</si>
  <si>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</si>
  <si>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</si>
  <si>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</si>
  <si>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</si>
  <si>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</si>
  <si>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</si>
  <si>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</si>
  <si>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</si>
  <si>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</si>
  <si>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</si>
  <si>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</si>
  <si>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</si>
  <si>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</si>
  <si>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</si>
  <si>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</si>
  <si>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</si>
  <si>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</si>
  <si>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</si>
  <si>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</si>
  <si>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</si>
  <si>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</si>
  <si>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</si>
  <si>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</si>
  <si>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</si>
  <si>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</si>
  <si>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</si>
  <si>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</si>
  <si>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</si>
  <si>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</si>
  <si>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</si>
  <si>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</si>
  <si>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</si>
  <si>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</si>
  <si>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</si>
  <si>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</si>
  <si>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</si>
  <si>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</si>
  <si>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</si>
  <si>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</si>
  <si>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</si>
  <si>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</si>
  <si>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</si>
  <si>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</si>
  <si>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</si>
  <si>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</si>
  <si>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</si>
  <si>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</si>
  <si>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</si>
  <si>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</si>
  <si>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</si>
  <si>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</si>
  <si>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</si>
  <si>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</si>
  <si>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</si>
  <si>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</si>
  <si>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</si>
  <si>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</si>
  <si>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</si>
  <si>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</si>
  <si>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</si>
  <si>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</si>
  <si>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</si>
  <si>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</si>
  <si>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</si>
  <si>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</si>
  <si>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</si>
  <si>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</si>
  <si>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</si>
  <si>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</si>
  <si>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</si>
  <si>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</si>
  <si>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</si>
  <si>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</si>
  <si>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</si>
  <si>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</si>
  <si>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</si>
  <si>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</si>
  <si>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</si>
  <si>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</si>
  <si>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</si>
  <si>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</si>
  <si>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</si>
  <si>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</si>
  <si>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</si>
  <si>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</si>
  <si>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</si>
  <si>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</si>
  <si>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</si>
  <si>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</si>
  <si>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</si>
  <si>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</si>
  <si>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</si>
  <si>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</si>
  <si>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</si>
  <si>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</si>
  <si>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</si>
  <si>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</si>
  <si>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</si>
  <si>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</si>
  <si>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</si>
  <si>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</si>
  <si>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</si>
  <si>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</si>
  <si>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</si>
  <si>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</si>
  <si>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</si>
  <si>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</si>
  <si>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</si>
  <si>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</si>
  <si>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</si>
  <si>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</si>
  <si>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</si>
  <si>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</si>
  <si>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</si>
  <si>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</si>
  <si>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</si>
  <si>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</si>
  <si>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</si>
  <si>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</si>
  <si>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</si>
  <si>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</si>
  <si>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</si>
  <si>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</si>
  <si>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</si>
  <si>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</si>
  <si>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</si>
  <si>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</si>
  <si>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</si>
  <si>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</si>
  <si>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</si>
  <si>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</si>
  <si>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</si>
  <si>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</si>
  <si>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</si>
  <si>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</si>
  <si>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</si>
  <si>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</si>
  <si>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</si>
  <si>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</si>
  <si>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</si>
  <si>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</si>
  <si>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</si>
  <si>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</si>
  <si>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</si>
  <si>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</si>
  <si>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</si>
  <si>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</si>
  <si>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</si>
  <si>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</si>
  <si>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</si>
  <si>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</si>
  <si>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</si>
  <si>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</si>
  <si>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</si>
  <si>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</si>
  <si>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</si>
  <si>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</si>
  <si>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</si>
  <si>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</si>
  <si>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</si>
  <si>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</si>
  <si>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</si>
  <si>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</si>
  <si>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</si>
  <si>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</si>
  <si>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</si>
  <si>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</si>
  <si>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</si>
  <si>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</si>
  <si>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</si>
  <si>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</si>
  <si>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</si>
  <si>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</si>
  <si>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</si>
  <si>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</si>
  <si>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</si>
  <si>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</si>
  <si>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</si>
  <si>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</si>
  <si>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</si>
  <si>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</si>
  <si>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</si>
  <si>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</si>
  <si>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</si>
  <si>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</si>
  <si>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</si>
  <si>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</si>
  <si>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</si>
  <si>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</si>
  <si>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</si>
  <si>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</si>
  <si>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</si>
  <si>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</si>
  <si>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</si>
  <si>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</si>
  <si>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</si>
  <si>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</si>
  <si>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</si>
  <si>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</si>
  <si>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</si>
  <si>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</si>
  <si>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</si>
  <si>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</si>
  <si>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</si>
  <si>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</si>
  <si>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</si>
  <si>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</si>
  <si>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</si>
  <si>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</si>
  <si>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</si>
  <si>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</si>
  <si>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</si>
  <si>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</si>
  <si>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</si>
  <si>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</si>
  <si>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</si>
  <si>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</si>
  <si>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</si>
  <si>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</si>
  <si>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</si>
  <si>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</si>
  <si>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</si>
  <si>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</si>
  <si>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</si>
  <si>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</si>
  <si>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</si>
  <si>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</si>
  <si>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</si>
  <si>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</si>
  <si>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</si>
  <si>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</si>
  <si>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</si>
  <si>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</si>
  <si>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</si>
  <si>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</si>
  <si>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</si>
  <si>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</si>
  <si>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</si>
  <si>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</si>
  <si>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</si>
  <si>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</si>
  <si>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</si>
  <si>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</si>
  <si>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</si>
  <si>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</si>
  <si>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</si>
  <si>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</si>
  <si>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</si>
  <si>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</si>
  <si>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</si>
  <si>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</si>
  <si>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</si>
  <si>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</si>
  <si>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</si>
  <si>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</si>
  <si>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</si>
  <si>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</si>
  <si>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</si>
  <si>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</si>
  <si>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</si>
  <si>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</si>
  <si>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</si>
  <si>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</si>
  <si>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</si>
  <si>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</si>
  <si>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</si>
  <si>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</si>
  <si>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</si>
  <si>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</si>
  <si>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</si>
  <si>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</si>
  <si>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</si>
  <si>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</si>
  <si>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</si>
  <si>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</si>
  <si>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</si>
  <si>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</si>
  <si>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</si>
  <si>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</si>
  <si>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</si>
  <si>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</si>
  <si>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</si>
  <si>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</si>
  <si>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</si>
  <si>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</si>
  <si>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</si>
  <si>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</si>
  <si>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</si>
  <si>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</si>
  <si>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</si>
  <si>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</si>
  <si>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</si>
  <si>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</si>
  <si>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</si>
  <si>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</si>
  <si>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</si>
  <si>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</si>
  <si>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</si>
  <si>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</si>
  <si>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</si>
  <si>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</si>
  <si>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</si>
  <si>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</si>
  <si>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</si>
  <si>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</si>
  <si>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</si>
  <si>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</si>
  <si>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</si>
  <si>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</si>
  <si>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</si>
  <si>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</si>
  <si>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</si>
  <si>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</si>
  <si>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</si>
  <si>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</si>
  <si>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</si>
  <si>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</si>
  <si>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</si>
  <si>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</si>
  <si>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</si>
  <si>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</si>
  <si>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</si>
  <si>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</si>
  <si>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</si>
  <si>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</si>
  <si>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</si>
  <si>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</si>
  <si>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</si>
  <si>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</si>
  <si>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</si>
  <si>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</si>
  <si>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</si>
  <si>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</si>
  <si>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</si>
  <si>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</si>
  <si>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</si>
  <si>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</si>
  <si>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</si>
  <si>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</si>
  <si>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</si>
  <si>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</si>
  <si>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</si>
  <si>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</si>
  <si>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</si>
  <si>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</si>
  <si>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</si>
  <si>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</si>
  <si>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</si>
  <si>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</si>
  <si>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</si>
  <si>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</si>
  <si>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</si>
  <si>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</si>
  <si>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</si>
  <si>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</si>
  <si>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</si>
  <si>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</si>
  <si>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</si>
  <si>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</si>
  <si>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</si>
  <si>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</si>
  <si>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</si>
  <si>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</si>
  <si>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</si>
  <si>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</si>
  <si>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</si>
  <si>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</si>
  <si>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</si>
  <si>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</si>
  <si>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</si>
  <si>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</si>
  <si>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</si>
  <si>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</si>
  <si>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</si>
  <si>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</si>
  <si>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</si>
  <si>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</si>
  <si>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</si>
  <si>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</si>
  <si>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</si>
  <si>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</si>
  <si>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</si>
  <si>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</si>
  <si>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</si>
  <si>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</si>
  <si>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</si>
  <si>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</si>
  <si>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</si>
  <si>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</si>
  <si>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</si>
  <si>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</si>
  <si>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</si>
  <si>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</si>
  <si>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</si>
  <si>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</si>
  <si>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</si>
  <si>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</si>
  <si>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</si>
  <si>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</si>
  <si>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</si>
  <si>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</si>
  <si>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</si>
  <si>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</si>
  <si>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</si>
  <si>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</si>
  <si>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</si>
  <si>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</si>
  <si>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</si>
  <si>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</si>
  <si>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</si>
  <si>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</si>
  <si>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</si>
  <si>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</si>
  <si>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</si>
  <si>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</si>
  <si>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</si>
  <si>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</si>
  <si>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</si>
  <si>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</si>
  <si>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</si>
  <si>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</si>
  <si>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</si>
  <si>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</si>
  <si>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</si>
  <si>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</si>
  <si>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</si>
  <si>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</si>
  <si>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</si>
  <si>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</si>
  <si>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</si>
  <si>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</si>
  <si>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</si>
  <si>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</si>
  <si>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</si>
  <si>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</si>
  <si>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</si>
  <si>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</si>
  <si>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</si>
  <si>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</si>
  <si>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</si>
  <si>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</si>
  <si>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</si>
  <si>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</si>
  <si>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</si>
  <si>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</si>
  <si>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</si>
  <si>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</si>
  <si>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</si>
  <si>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</si>
  <si>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</si>
  <si>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</si>
  <si>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</si>
  <si>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</si>
  <si>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</si>
  <si>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</si>
  <si>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</si>
  <si>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</si>
  <si>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</si>
  <si>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</si>
  <si>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</si>
  <si>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</si>
  <si>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</si>
  <si>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</si>
  <si>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</si>
  <si>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</si>
  <si>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</si>
  <si>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</si>
  <si>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</si>
  <si>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</si>
  <si>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</si>
  <si>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</si>
  <si>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</si>
  <si>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</si>
  <si>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</si>
  <si>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</si>
  <si>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</si>
  <si>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</si>
  <si>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</si>
  <si>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</si>
  <si>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</si>
  <si>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</si>
  <si>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</si>
  <si>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</si>
  <si>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</si>
  <si>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</si>
  <si>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</si>
  <si>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</si>
  <si>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</si>
  <si>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</si>
  <si>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</si>
  <si>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</si>
  <si>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</si>
  <si>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</si>
  <si>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</si>
  <si>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</si>
  <si>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</si>
  <si>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</si>
  <si>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</si>
  <si>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</si>
  <si>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</si>
  <si>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</si>
  <si>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</si>
  <si>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</si>
  <si>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</si>
  <si>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</si>
  <si>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</si>
  <si>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</si>
  <si>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</si>
  <si>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</si>
  <si>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</si>
  <si>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</si>
  <si>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</si>
  <si>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</si>
  <si>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</si>
  <si>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</si>
  <si>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</si>
  <si>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</si>
  <si>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</si>
  <si>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</si>
  <si>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</si>
  <si>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</si>
  <si>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</si>
  <si>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</si>
  <si>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</si>
  <si>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</si>
  <si>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</si>
  <si>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</si>
  <si>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</si>
  <si>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</si>
  <si>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</si>
  <si>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</si>
  <si>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</si>
  <si>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</si>
  <si>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</si>
  <si>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</si>
  <si>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</si>
  <si>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</si>
  <si>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</si>
  <si>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</si>
  <si>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</si>
  <si>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</si>
  <si>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</si>
  <si>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</si>
  <si>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</si>
  <si>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</si>
  <si>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</si>
  <si>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</si>
  <si>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</si>
  <si>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</si>
  <si>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</si>
  <si>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</si>
  <si>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</si>
  <si>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</si>
  <si>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</si>
  <si>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</si>
  <si>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</si>
  <si>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</si>
  <si>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</si>
  <si>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</si>
  <si>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</si>
  <si>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</si>
  <si>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</si>
  <si>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</si>
  <si>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</si>
  <si>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</si>
  <si>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</si>
  <si>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</si>
  <si>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</si>
  <si>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</si>
  <si>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</si>
  <si>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</si>
  <si>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</si>
  <si>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</si>
  <si>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</si>
  <si>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</si>
  <si>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</si>
  <si>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</si>
  <si>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</si>
  <si>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</si>
  <si>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</si>
  <si>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</si>
  <si>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</si>
  <si>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</si>
  <si>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</si>
  <si>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</si>
  <si>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</si>
  <si>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</si>
  <si>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</si>
  <si>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</si>
  <si>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</si>
  <si>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</si>
  <si>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</si>
  <si>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</si>
  <si>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</si>
  <si>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</si>
  <si>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</si>
  <si>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</si>
  <si>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</si>
  <si>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</si>
  <si>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</si>
  <si>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</si>
  <si>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</si>
  <si>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</si>
  <si>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</si>
  <si>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</si>
  <si>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</si>
  <si>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</si>
  <si>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</si>
  <si>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</si>
  <si>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</si>
  <si>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</si>
  <si>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</si>
  <si>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</si>
  <si>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</si>
  <si>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</si>
  <si>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</si>
  <si>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</si>
  <si>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</si>
  <si>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</si>
  <si>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</si>
  <si>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</si>
  <si>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</si>
  <si>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</si>
  <si>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</si>
  <si>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</si>
  <si>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</si>
  <si>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</si>
  <si>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</si>
  <si>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</si>
  <si>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</si>
  <si>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</si>
  <si>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</si>
  <si>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</si>
  <si>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</si>
  <si>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</si>
  <si>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</si>
  <si>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</si>
  <si>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</si>
  <si>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</si>
  <si>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</si>
  <si>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</si>
  <si>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</si>
  <si>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</si>
  <si>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</si>
  <si>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</si>
  <si>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</si>
  <si>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</si>
  <si>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</si>
  <si>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</si>
  <si>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</si>
  <si>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</si>
  <si>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</si>
  <si>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</si>
  <si>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</si>
  <si>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</si>
  <si>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</si>
  <si>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</si>
  <si>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</si>
  <si>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</si>
  <si>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</si>
  <si>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</si>
  <si>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</si>
  <si>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</si>
  <si>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</si>
  <si>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</si>
  <si>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</si>
  <si>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</si>
  <si>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</si>
  <si>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</si>
  <si>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</si>
  <si>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</si>
  <si>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</si>
  <si>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</si>
  <si>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</si>
  <si>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</si>
  <si>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</si>
  <si>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</si>
  <si>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</si>
  <si>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</si>
  <si>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</si>
  <si>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</si>
  <si>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</si>
  <si>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</si>
  <si>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</si>
  <si>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</si>
  <si>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</si>
  <si>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</si>
  <si>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</si>
  <si>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</si>
  <si>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</si>
  <si>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</si>
  <si>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</si>
  <si>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</si>
  <si>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</si>
  <si>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</si>
  <si>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</si>
  <si>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</si>
  <si>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</si>
  <si>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</si>
  <si>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</si>
  <si>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</si>
  <si>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</si>
  <si>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</si>
  <si>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</si>
  <si>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</si>
  <si>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</si>
  <si>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</si>
  <si>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</si>
  <si>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</si>
  <si>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</si>
  <si>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</si>
  <si>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</si>
  <si>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</si>
  <si>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</si>
  <si>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</si>
  <si>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</si>
  <si>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</si>
  <si>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</si>
  <si>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</si>
  <si>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</si>
  <si>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</si>
  <si>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</si>
  <si>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</si>
  <si>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</si>
  <si>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</si>
  <si>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</si>
  <si>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</si>
  <si>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</si>
  <si>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</si>
  <si>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</si>
  <si>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</si>
  <si>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</si>
  <si>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</si>
  <si>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</si>
  <si>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</si>
  <si>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</si>
  <si>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</si>
  <si>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</si>
  <si>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</si>
  <si>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</si>
  <si>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</si>
  <si>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</si>
  <si>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</si>
  <si>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</si>
  <si>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</si>
  <si>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</si>
  <si>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</si>
  <si>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</si>
  <si>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</si>
  <si>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</si>
  <si>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</si>
  <si>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</si>
  <si>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</si>
  <si>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</si>
  <si>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</si>
  <si>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</si>
  <si>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</si>
  <si>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</si>
  <si>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</si>
  <si>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</si>
  <si>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</si>
  <si>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</si>
  <si>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</si>
  <si>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</si>
  <si>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</si>
  <si>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</si>
  <si>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</si>
  <si>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</si>
  <si>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</si>
  <si>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</si>
  <si>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</si>
  <si>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</si>
  <si>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</si>
  <si>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</si>
  <si>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</si>
  <si>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</si>
  <si>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</si>
  <si>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</si>
  <si>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</si>
  <si>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</si>
  <si>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</si>
  <si>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</si>
  <si>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</si>
  <si>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</si>
  <si>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</si>
  <si>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</si>
  <si>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</si>
  <si>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</si>
  <si>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</si>
  <si>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</si>
  <si>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</si>
  <si>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</si>
  <si>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</si>
  <si>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</si>
  <si>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</si>
  <si>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</si>
  <si>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</si>
  <si>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</si>
  <si>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</si>
  <si>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</si>
  <si>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</si>
  <si>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</si>
  <si>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</si>
  <si>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</si>
  <si>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</si>
  <si>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</si>
  <si>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</si>
  <si>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</si>
  <si>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</si>
  <si>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</si>
  <si>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</si>
  <si>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</si>
  <si>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</si>
  <si>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</si>
  <si>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</si>
  <si>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</si>
  <si>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</si>
  <si>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</si>
  <si>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</si>
  <si>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</si>
  <si>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</si>
  <si>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</si>
  <si>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</si>
  <si>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</si>
  <si>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</si>
  <si>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</si>
  <si>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</si>
  <si>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</si>
  <si>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</si>
  <si>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</si>
  <si>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</si>
  <si>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</si>
  <si>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</si>
  <si>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</si>
  <si>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</si>
  <si>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</si>
  <si>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</si>
  <si>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</si>
  <si>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</si>
  <si>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</si>
  <si>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</si>
  <si>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</si>
  <si>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</si>
  <si>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</si>
  <si>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</si>
  <si>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</si>
  <si>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</si>
  <si>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</si>
  <si>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</si>
  <si>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</si>
  <si>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</si>
  <si>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</si>
  <si>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</si>
  <si>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</si>
  <si>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</si>
  <si>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</si>
  <si>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</si>
  <si>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</si>
  <si>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</si>
  <si>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</si>
  <si>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</si>
  <si>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</si>
  <si>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</si>
  <si>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</si>
  <si>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</si>
  <si>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</si>
  <si>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</si>
  <si>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</si>
  <si>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</si>
  <si>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</si>
  <si>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</si>
  <si>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</si>
  <si>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</si>
  <si>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</si>
  <si>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</si>
  <si>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</si>
  <si>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</si>
  <si>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</si>
  <si>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</si>
  <si>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</si>
  <si>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</si>
  <si>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</si>
  <si>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</si>
  <si>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</si>
  <si>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</si>
  <si>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</si>
  <si>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</si>
  <si>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</si>
  <si>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</si>
  <si>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</si>
  <si>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</si>
  <si>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</si>
  <si>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</si>
  <si>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</si>
  <si>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</si>
  <si>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</si>
  <si>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</si>
  <si>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</si>
  <si>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</si>
  <si>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</si>
  <si>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</si>
  <si>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</si>
  <si>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</si>
  <si>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</si>
  <si>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</si>
  <si>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</si>
  <si>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</si>
  <si>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</si>
  <si>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</si>
  <si>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</si>
  <si>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</si>
  <si>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</si>
  <si>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</si>
  <si>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</si>
  <si>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</si>
  <si>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</si>
  <si>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</si>
  <si>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</si>
  <si>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</si>
  <si>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</si>
  <si>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</si>
  <si>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</si>
  <si>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</si>
  <si>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</si>
  <si>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</si>
  <si>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</si>
  <si>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</si>
  <si>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</si>
  <si>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</si>
  <si>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</si>
  <si>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</si>
  <si>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</si>
  <si>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</si>
  <si>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</si>
  <si>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</si>
  <si>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</si>
  <si>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</si>
  <si>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</si>
  <si>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</si>
  <si>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</si>
  <si>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</si>
  <si>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</si>
  <si>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</si>
  <si>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</si>
  <si>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</si>
  <si>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</si>
  <si>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</si>
  <si>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</si>
  <si>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</si>
  <si>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</si>
  <si>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</si>
  <si>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</si>
  <si>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</si>
  <si>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</si>
  <si>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</si>
  <si>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</si>
  <si>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</si>
  <si>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</si>
  <si>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</si>
  <si>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</si>
  <si>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</si>
  <si>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</si>
  <si>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</si>
  <si>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</si>
  <si>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</si>
  <si>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</si>
  <si>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</si>
  <si>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</si>
  <si>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</si>
  <si>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</si>
  <si>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</si>
  <si>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</si>
  <si>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</si>
  <si>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</si>
  <si>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</si>
  <si>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</si>
  <si>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</si>
  <si>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</si>
  <si>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</si>
  <si>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</si>
  <si>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</si>
  <si>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</si>
  <si>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</si>
  <si>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</si>
  <si>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</si>
  <si>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</si>
  <si>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</si>
  <si>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</si>
  <si>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</si>
  <si>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</si>
  <si>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</si>
  <si>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</si>
  <si>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</si>
  <si>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</si>
  <si>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</si>
  <si>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</si>
  <si>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</si>
  <si>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</si>
  <si>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</si>
  <si>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</si>
  <si>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</si>
  <si>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</si>
  <si>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</si>
  <si>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</si>
  <si>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</si>
  <si>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</si>
  <si>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</si>
  <si>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</si>
  <si>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</si>
  <si>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</si>
  <si>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</si>
  <si>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</si>
  <si>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</si>
  <si>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</si>
  <si>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</si>
  <si>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</si>
  <si>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</si>
  <si>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</si>
  <si>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</si>
  <si>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</si>
  <si>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</si>
  <si>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</si>
  <si>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</si>
  <si>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</si>
  <si>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</si>
  <si>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</si>
  <si>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</si>
  <si>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</si>
  <si>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</si>
  <si>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</si>
  <si>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</si>
  <si>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</si>
  <si>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</si>
  <si>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</si>
  <si>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</si>
  <si>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</si>
  <si>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</si>
  <si>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</si>
  <si>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</si>
  <si>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</si>
  <si>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</si>
  <si>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</si>
  <si>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</si>
  <si>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</si>
  <si>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</si>
  <si>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</si>
  <si>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</si>
  <si>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</si>
  <si>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</si>
  <si>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</si>
  <si>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</si>
  <si>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</si>
  <si>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</si>
  <si>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</si>
  <si>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</si>
  <si>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</si>
  <si>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</si>
  <si>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</si>
  <si>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</si>
  <si>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</si>
  <si>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</si>
  <si>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</si>
  <si>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</si>
  <si>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</si>
  <si>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</si>
  <si>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</si>
  <si>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</si>
  <si>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</si>
  <si>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</si>
  <si>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</si>
  <si>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</si>
  <si>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</si>
  <si>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</si>
  <si>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</si>
  <si>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</si>
  <si>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</si>
  <si>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</si>
  <si>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</si>
  <si>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</si>
  <si>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</si>
  <si>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</si>
  <si>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</si>
  <si>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</si>
  <si>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</si>
  <si>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</si>
  <si>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</si>
  <si>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</si>
  <si>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</si>
  <si>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</si>
  <si>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</si>
  <si>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</si>
  <si>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</si>
  <si>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</si>
  <si>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</si>
  <si>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</si>
  <si>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</si>
  <si>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</si>
  <si>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</si>
  <si>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</si>
  <si>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</si>
  <si>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</si>
  <si>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</si>
  <si>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</si>
  <si>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</si>
  <si>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</si>
  <si>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</si>
  <si>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</si>
  <si>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</si>
  <si>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</si>
  <si>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</si>
  <si>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</si>
  <si>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</si>
  <si>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</si>
  <si>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</si>
  <si>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</si>
  <si>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</si>
  <si>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</si>
  <si>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</si>
  <si>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</si>
  <si>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</si>
  <si>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</si>
  <si>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</si>
  <si>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</si>
  <si>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</si>
  <si>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</si>
  <si>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</si>
  <si>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</si>
  <si>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</si>
  <si>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</si>
  <si>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</si>
  <si>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</si>
  <si>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</si>
  <si>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</si>
  <si>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</si>
  <si>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</si>
  <si>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</si>
  <si>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</si>
  <si>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</si>
  <si>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</si>
  <si>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</si>
  <si>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</si>
  <si>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</si>
  <si>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</si>
  <si>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</si>
  <si>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</si>
  <si>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</si>
  <si>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</si>
  <si>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</si>
  <si>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</si>
  <si>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</si>
  <si>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</si>
  <si>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</si>
  <si>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</si>
  <si>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</si>
  <si>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</si>
  <si>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</si>
  <si>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</si>
  <si>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</si>
  <si>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</si>
  <si>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</si>
  <si>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</si>
  <si>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</si>
  <si>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</si>
  <si>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</si>
  <si>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</si>
  <si>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</si>
  <si>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</si>
  <si>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</si>
  <si>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</si>
  <si>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</si>
  <si>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</si>
  <si>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</si>
  <si>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</si>
  <si>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</si>
  <si>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</si>
  <si>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</si>
  <si>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</si>
  <si>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</si>
  <si>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</si>
  <si>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</si>
  <si>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</si>
  <si>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</si>
  <si>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</si>
  <si>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</si>
  <si>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</si>
  <si>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</si>
  <si>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</si>
  <si>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</si>
  <si>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</si>
  <si>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</si>
  <si>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</si>
  <si>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</si>
  <si>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</si>
  <si>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</si>
  <si>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</si>
  <si>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</si>
  <si>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</si>
  <si>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</si>
  <si>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</si>
  <si>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</si>
  <si>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</si>
  <si>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</si>
  <si>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</si>
  <si>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</si>
  <si>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</si>
  <si>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</si>
  <si>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</si>
  <si>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</si>
  <si>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</si>
  <si>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</si>
  <si>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</si>
  <si>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</si>
  <si>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</si>
  <si>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</si>
  <si>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</si>
  <si>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</si>
  <si>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</si>
  <si>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</si>
  <si>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</si>
  <si>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</si>
  <si>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</si>
  <si>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</si>
  <si>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</si>
  <si>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</si>
  <si>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</si>
  <si>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</si>
  <si>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</si>
  <si>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</si>
  <si>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</si>
  <si>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</si>
  <si>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</si>
  <si>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</si>
  <si>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</si>
  <si>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</si>
  <si>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</si>
  <si>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</si>
  <si>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</si>
  <si>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</si>
  <si>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</si>
  <si>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</si>
  <si>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</si>
  <si>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</si>
  <si>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</si>
  <si>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</si>
  <si>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</si>
  <si>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</si>
  <si>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</si>
  <si>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</si>
  <si>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</si>
  <si>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</si>
  <si>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</si>
  <si>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</si>
  <si>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</si>
  <si>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</si>
  <si>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</si>
  <si>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</si>
  <si>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</si>
  <si>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</si>
  <si>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</si>
  <si>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</si>
  <si>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</si>
  <si>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</si>
  <si>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</si>
  <si>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</si>
  <si>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</si>
  <si>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</si>
  <si>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</si>
  <si>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</si>
  <si>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</si>
  <si>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</si>
  <si>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</si>
  <si>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</si>
  <si>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</si>
  <si>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</si>
  <si>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</si>
  <si>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</si>
  <si>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</si>
  <si>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</si>
  <si>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</si>
  <si>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</si>
  <si>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</si>
  <si>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</si>
  <si>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</si>
  <si>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</si>
  <si>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</si>
  <si>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</si>
  <si>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</si>
  <si>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</si>
  <si>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</si>
  <si>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</si>
  <si>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</si>
  <si>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</si>
  <si>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</si>
  <si>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</si>
  <si>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</si>
  <si>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</si>
  <si>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</si>
  <si>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</si>
  <si>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</si>
  <si>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</si>
  <si>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</si>
  <si>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</si>
  <si>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</si>
  <si>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</si>
  <si>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</si>
  <si>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</si>
  <si>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</si>
  <si>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</si>
  <si>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</si>
  <si>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</si>
  <si>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</si>
  <si>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</si>
  <si>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</si>
  <si>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</si>
  <si>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</si>
  <si>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</si>
  <si>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</si>
  <si>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</si>
  <si>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</si>
  <si>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</si>
  <si>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</si>
  <si>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</si>
  <si>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</si>
  <si>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</si>
  <si>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</si>
  <si>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</si>
  <si>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</si>
  <si>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</si>
  <si>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</si>
  <si>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</si>
  <si>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</si>
  <si>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</si>
  <si>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</si>
  <si>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</si>
  <si>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</si>
  <si>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</si>
  <si>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</si>
  <si>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</si>
  <si>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</si>
  <si>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</si>
  <si>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</si>
  <si>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</si>
  <si>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</si>
  <si>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</si>
  <si>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</si>
  <si>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</si>
  <si>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</si>
  <si>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</si>
  <si>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</si>
  <si>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</si>
  <si>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</si>
  <si>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</si>
  <si>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</si>
  <si>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</si>
  <si>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</si>
  <si>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</si>
  <si>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</si>
  <si>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</si>
  <si>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</si>
  <si>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</si>
  <si>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</si>
  <si>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</si>
  <si>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</si>
  <si>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</si>
  <si>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</si>
  <si>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</si>
  <si>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</si>
  <si>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</si>
  <si>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</si>
  <si>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</si>
  <si>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</si>
  <si>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</si>
  <si>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</si>
  <si>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</si>
  <si>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</si>
  <si>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</si>
  <si>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</si>
  <si>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</si>
  <si>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</si>
  <si>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</si>
  <si>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</si>
  <si>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</si>
  <si>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</si>
  <si>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</si>
  <si>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</si>
  <si>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</si>
  <si>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</si>
  <si>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</si>
  <si>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</si>
  <si>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</si>
  <si>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</si>
  <si>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</si>
  <si>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</si>
  <si>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</si>
  <si>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</si>
  <si>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</si>
  <si>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</si>
  <si>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</si>
  <si>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</si>
  <si>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</si>
  <si>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</si>
  <si>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</si>
  <si>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</si>
  <si>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</si>
  <si>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</si>
  <si>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</si>
  <si>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</si>
  <si>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</si>
  <si>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</si>
  <si>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</si>
  <si>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</si>
  <si>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</si>
  <si>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</si>
  <si>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</si>
  <si>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</si>
  <si>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</si>
  <si>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</si>
  <si>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</si>
  <si>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</si>
  <si>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</si>
  <si>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</si>
  <si>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</si>
  <si>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</si>
  <si>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</si>
  <si>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</si>
  <si>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</si>
  <si>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</si>
  <si>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</si>
  <si>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</si>
  <si>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</si>
  <si>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</si>
  <si>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</si>
  <si>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</si>
  <si>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</si>
  <si>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</si>
  <si>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</si>
  <si>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</si>
  <si>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</si>
  <si>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</si>
  <si>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</si>
  <si>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</si>
  <si>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</si>
  <si>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</si>
  <si>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</si>
  <si>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</si>
  <si>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</si>
  <si>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</si>
  <si>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</si>
  <si>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</si>
  <si>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</si>
  <si>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</si>
  <si>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</si>
  <si>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</si>
  <si>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</si>
  <si>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</si>
  <si>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</si>
  <si>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</si>
  <si>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</si>
  <si>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</si>
  <si>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</si>
  <si>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</si>
  <si>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</si>
  <si>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</si>
  <si>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</si>
  <si>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</si>
  <si>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</si>
  <si>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</si>
  <si>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</si>
  <si>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</si>
  <si>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</si>
  <si>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</si>
  <si>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</si>
  <si>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</si>
  <si>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</si>
  <si>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</si>
  <si>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</si>
  <si>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</si>
  <si>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</si>
  <si>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</si>
  <si>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</si>
  <si>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</si>
  <si>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</si>
  <si>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</si>
  <si>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</si>
  <si>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</si>
  <si>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</si>
  <si>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</si>
  <si>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</si>
  <si>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</si>
  <si>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</si>
  <si>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</si>
  <si>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</si>
  <si>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</si>
  <si>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</si>
  <si>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</si>
  <si>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</si>
  <si>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</si>
  <si>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</si>
  <si>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</si>
  <si>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</si>
  <si>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</si>
  <si>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</si>
  <si>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</si>
  <si>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</si>
  <si>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</si>
  <si>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</si>
  <si>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</si>
  <si>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</si>
  <si>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</si>
  <si>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</si>
  <si>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</si>
  <si>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</si>
  <si>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</si>
  <si>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</si>
  <si>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</si>
  <si>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</si>
  <si>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</si>
  <si>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</si>
  <si>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</si>
  <si>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</si>
  <si>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</si>
  <si>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</si>
  <si>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</si>
  <si>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</si>
  <si>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</si>
  <si>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</si>
  <si>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</si>
  <si>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</si>
  <si>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</si>
  <si>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</si>
  <si>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</si>
  <si>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</si>
  <si>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</si>
  <si>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</si>
  <si>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</si>
  <si>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</si>
  <si>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</si>
  <si>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</si>
  <si>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</si>
  <si>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</si>
  <si>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</si>
  <si>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</si>
  <si>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</si>
  <si>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</si>
  <si>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</si>
  <si>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</si>
  <si>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</si>
  <si>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</si>
  <si>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</si>
  <si>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</si>
  <si>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</si>
  <si>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</si>
  <si>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</si>
  <si>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</si>
  <si>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</si>
  <si>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</si>
  <si>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</si>
  <si>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</si>
  <si>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</si>
  <si>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</si>
  <si>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</si>
  <si>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</si>
  <si>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</si>
  <si>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</si>
  <si>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</si>
  <si>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</si>
  <si>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</si>
  <si>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</si>
  <si>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</si>
  <si>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</si>
  <si>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</si>
  <si>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</si>
  <si>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</si>
  <si>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</si>
  <si>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</si>
  <si>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</si>
  <si>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</si>
  <si>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</si>
  <si>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</si>
  <si>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</si>
  <si>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</si>
  <si>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</si>
  <si>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</si>
  <si>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</si>
  <si>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</si>
  <si>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</si>
  <si>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</si>
  <si>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</si>
  <si>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</si>
  <si>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</si>
  <si>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</si>
  <si>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</si>
  <si>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</si>
  <si>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</si>
  <si>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</si>
  <si>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</si>
  <si>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</si>
  <si>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</si>
  <si>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</si>
  <si>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</si>
  <si>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</si>
  <si>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</si>
  <si>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</si>
  <si>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</si>
  <si>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</si>
  <si>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</si>
  <si>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</si>
  <si>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</si>
  <si>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</si>
  <si>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</si>
  <si>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</si>
  <si>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</si>
  <si>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</si>
  <si>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</si>
  <si>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</si>
  <si>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</si>
  <si>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</si>
  <si>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</si>
  <si>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</si>
  <si>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</si>
  <si>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</si>
  <si>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</si>
  <si>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</si>
  <si>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</si>
  <si>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</si>
  <si>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</si>
  <si>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</si>
  <si>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</si>
  <si>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</si>
  <si>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</si>
  <si>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</si>
  <si>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</si>
  <si>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</si>
  <si>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</si>
  <si>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</si>
  <si>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</si>
  <si>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</si>
  <si>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</si>
  <si>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</si>
  <si>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</si>
  <si>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</si>
  <si>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</si>
  <si>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</si>
  <si>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</si>
  <si>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</si>
  <si>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</si>
  <si>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</si>
  <si>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</si>
  <si>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</si>
  <si>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</si>
  <si>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</si>
  <si>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</si>
  <si>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</si>
  <si>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</si>
  <si>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</si>
  <si>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</si>
  <si>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</si>
  <si>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</si>
  <si>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</si>
  <si>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</si>
  <si>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</si>
  <si>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</si>
  <si>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</si>
  <si>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</si>
  <si>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</si>
  <si>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</si>
  <si>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</si>
  <si>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</si>
  <si>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</si>
  <si>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</si>
  <si>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</si>
  <si>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</si>
  <si>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</si>
  <si>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</si>
  <si>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</si>
  <si>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</si>
  <si>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</si>
  <si>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</si>
  <si>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</si>
  <si>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</si>
  <si>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</si>
  <si>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</si>
  <si>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</si>
  <si>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</si>
  <si>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</si>
  <si>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</si>
  <si>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</si>
  <si>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</si>
  <si>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</si>
  <si>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</si>
  <si>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</si>
  <si>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</si>
  <si>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</si>
  <si>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</si>
  <si>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</si>
  <si>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</si>
  <si>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</si>
  <si>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</si>
  <si>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</si>
  <si>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</si>
  <si>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</si>
  <si>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</si>
  <si>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</si>
  <si>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</si>
  <si>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</si>
  <si>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</si>
  <si>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</si>
  <si>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</si>
  <si>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</si>
  <si>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</si>
  <si>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</si>
  <si>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</si>
  <si>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</si>
  <si>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</si>
  <si>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</si>
  <si>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</si>
  <si>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</si>
  <si>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</si>
  <si>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</si>
  <si>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</si>
  <si>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</si>
  <si>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</si>
  <si>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</si>
  <si>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</si>
  <si>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</si>
  <si>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</si>
  <si>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</si>
  <si>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</si>
  <si>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</si>
  <si>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</si>
  <si>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</si>
  <si>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</si>
  <si>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</si>
  <si>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</si>
  <si>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</si>
  <si>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</si>
  <si>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</si>
  <si>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</si>
  <si>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</si>
  <si>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</si>
  <si>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</si>
  <si>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</si>
  <si>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</si>
  <si>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</si>
  <si>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</si>
  <si>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</si>
  <si>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</si>
  <si>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</si>
  <si>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</si>
  <si>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</si>
  <si>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</si>
  <si>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</si>
  <si>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</si>
  <si>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</si>
  <si>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</si>
  <si>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</si>
  <si>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</si>
  <si>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</si>
  <si>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</si>
  <si>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</si>
  <si>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</si>
  <si>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</si>
  <si>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</si>
  <si>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</si>
  <si>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</si>
  <si>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</si>
  <si>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</si>
  <si>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</si>
  <si>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</si>
  <si>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</si>
  <si>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</si>
  <si>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</si>
  <si>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</si>
  <si>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</si>
  <si>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</si>
  <si>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</si>
  <si>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</si>
  <si>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</si>
  <si>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</si>
  <si>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</si>
  <si>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</si>
  <si>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</si>
  <si>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</si>
  <si>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</si>
  <si>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</si>
  <si>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</si>
  <si>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</si>
  <si>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</si>
  <si>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</si>
  <si>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</si>
  <si>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</si>
  <si>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</si>
  <si>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</si>
  <si>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</si>
  <si>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</si>
  <si>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</si>
  <si>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</si>
  <si>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</si>
  <si>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</si>
  <si>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</si>
  <si>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</si>
  <si>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</si>
  <si>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</si>
  <si>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</si>
  <si>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</si>
  <si>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</si>
  <si>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</si>
  <si>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</si>
  <si>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</si>
  <si>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</si>
  <si>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</si>
  <si>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</si>
  <si>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</si>
  <si>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</si>
  <si>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</si>
  <si>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</si>
  <si>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</si>
  <si>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</si>
  <si>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</si>
  <si>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</si>
  <si>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</si>
  <si>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</si>
  <si>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</si>
  <si>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</si>
  <si>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</si>
  <si>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</si>
  <si>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</si>
  <si>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</si>
  <si>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</si>
  <si>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</si>
  <si>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</si>
  <si>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</si>
  <si>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</si>
  <si>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</si>
  <si>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</si>
  <si>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</si>
  <si>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</si>
  <si>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</si>
  <si>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</si>
  <si>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</si>
  <si>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</si>
  <si>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</si>
  <si>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</si>
  <si>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</si>
  <si>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</si>
  <si>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</si>
  <si>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</si>
  <si>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</si>
  <si>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</si>
  <si>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</si>
  <si>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</si>
  <si>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</si>
  <si>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</si>
  <si>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</si>
  <si>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</si>
  <si>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</si>
  <si>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</si>
  <si>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</si>
  <si>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</si>
  <si>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</si>
  <si>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</si>
  <si>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</si>
  <si>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</si>
  <si>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</si>
  <si>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</si>
  <si>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</si>
  <si>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</si>
  <si>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</si>
  <si>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</si>
  <si>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</si>
  <si>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</si>
  <si>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</si>
  <si>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</si>
  <si>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</si>
  <si>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</si>
  <si>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</si>
  <si>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</si>
  <si>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</si>
  <si>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</si>
  <si>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</si>
  <si>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</si>
  <si>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</si>
  <si>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</si>
  <si>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</si>
  <si>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</si>
  <si>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</si>
  <si>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</si>
  <si>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</si>
  <si>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</si>
  <si>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</si>
  <si>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</si>
  <si>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</si>
  <si>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</si>
  <si>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</si>
  <si>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</si>
  <si>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</si>
  <si>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</si>
  <si>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</si>
  <si>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</si>
  <si>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</si>
  <si>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</si>
  <si>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</si>
  <si>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</si>
  <si>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</si>
  <si>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</si>
  <si>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</si>
  <si>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</si>
  <si>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</si>
  <si>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</si>
  <si>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</si>
  <si>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</si>
  <si>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</si>
  <si>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</si>
  <si>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</si>
  <si>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</si>
  <si>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</si>
  <si>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</si>
  <si>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</si>
  <si>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</si>
  <si>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</si>
  <si>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</si>
  <si>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</si>
  <si>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</si>
  <si>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</si>
  <si>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</si>
  <si>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</si>
  <si>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</si>
  <si>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</si>
  <si>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</si>
  <si>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</si>
  <si>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</si>
  <si>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</si>
  <si>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</si>
  <si>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</si>
  <si>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</si>
  <si>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</si>
  <si>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</si>
  <si>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</si>
  <si>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</si>
  <si>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</si>
  <si>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</si>
  <si>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</si>
  <si>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</si>
  <si>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</si>
  <si>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</si>
  <si>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</si>
  <si>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</si>
  <si>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</si>
  <si>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</si>
  <si>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</si>
  <si>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</si>
  <si>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</si>
  <si>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</si>
  <si>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</si>
  <si>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</si>
  <si>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</si>
  <si>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</si>
  <si>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</si>
  <si>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</si>
  <si>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</si>
  <si>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</si>
  <si>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</si>
  <si>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</si>
  <si>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</si>
  <si>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</si>
  <si>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</si>
  <si>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</si>
  <si>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</si>
  <si>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</si>
  <si>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</si>
  <si>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</si>
  <si>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</si>
  <si>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</si>
  <si>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</si>
  <si>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</si>
  <si>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</si>
  <si>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</si>
  <si>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</si>
  <si>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</si>
  <si>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</si>
  <si>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</si>
  <si>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</si>
  <si>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</si>
  <si>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</si>
  <si>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</si>
  <si>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</si>
  <si>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</si>
  <si>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</si>
  <si>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</si>
  <si>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</si>
  <si>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</si>
  <si>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</si>
  <si>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</si>
  <si>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</si>
  <si>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</si>
  <si>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</si>
  <si>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</si>
  <si>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</si>
  <si>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</si>
  <si>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</si>
  <si>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</si>
  <si>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</si>
  <si>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</si>
  <si>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</si>
  <si>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</si>
  <si>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</si>
  <si>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</si>
  <si>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</si>
  <si>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</si>
  <si>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</si>
  <si>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</si>
  <si>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</si>
  <si>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</si>
  <si>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</si>
  <si>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</si>
  <si>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</si>
  <si>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</si>
  <si>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</si>
  <si>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</si>
  <si>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</si>
  <si>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</si>
  <si>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</si>
  <si>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</si>
  <si>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</si>
  <si>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</si>
  <si>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</si>
  <si>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</si>
  <si>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</si>
  <si>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</si>
  <si>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</si>
  <si>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</si>
  <si>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</si>
  <si>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</si>
  <si>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</si>
  <si>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</si>
  <si>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</si>
  <si>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</si>
  <si>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</si>
  <si>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</si>
  <si>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</si>
  <si>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</si>
  <si>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</si>
  <si>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</si>
  <si>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</si>
  <si>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</si>
  <si>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</si>
  <si>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</si>
  <si>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</si>
  <si>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</si>
  <si>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</si>
  <si>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</si>
  <si>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</si>
  <si>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</si>
  <si>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</si>
  <si>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</si>
  <si>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</si>
  <si>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</si>
  <si>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</si>
  <si>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</si>
  <si>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</si>
  <si>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</si>
  <si>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</si>
  <si>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</si>
  <si>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</si>
  <si>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</si>
  <si>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</si>
  <si>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</si>
  <si>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</si>
  <si>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</si>
  <si>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</si>
  <si>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</si>
  <si>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</si>
  <si>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</si>
  <si>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</si>
  <si>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</si>
  <si>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</si>
  <si>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</si>
  <si>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</si>
  <si>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</si>
  <si>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</si>
  <si>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</si>
  <si>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</si>
  <si>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</si>
  <si>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</si>
  <si>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</si>
  <si>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</si>
  <si>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</si>
  <si>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</si>
  <si>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</si>
  <si>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</si>
  <si>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</si>
  <si>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</si>
  <si>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</si>
  <si>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</si>
  <si>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</si>
  <si>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</si>
  <si>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</si>
  <si>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</si>
  <si>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</si>
  <si>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</si>
  <si>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</si>
  <si>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</si>
  <si>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</si>
  <si>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</si>
  <si>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</si>
  <si>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</si>
  <si>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</si>
  <si>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</si>
  <si>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</si>
  <si>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</si>
  <si>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</si>
  <si>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</si>
  <si>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</si>
  <si>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</si>
  <si>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</si>
  <si>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</si>
  <si>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</si>
  <si>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</si>
  <si>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</si>
  <si>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</si>
  <si>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</si>
  <si>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</si>
  <si>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</si>
  <si>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</si>
  <si>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</si>
  <si>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</si>
  <si>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</si>
  <si>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</si>
  <si>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</si>
  <si>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</si>
  <si>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</si>
  <si>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</si>
  <si>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</si>
  <si>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</si>
  <si>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</si>
  <si>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</si>
  <si>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</si>
  <si>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</si>
  <si>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</si>
  <si>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</si>
  <si>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</si>
  <si>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</si>
  <si>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</si>
  <si>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</si>
  <si>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</si>
  <si>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</si>
  <si>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</si>
  <si>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</si>
  <si>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</si>
  <si>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</si>
  <si>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</si>
  <si>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</si>
  <si>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</si>
  <si>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</si>
  <si>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</si>
  <si>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</si>
  <si>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</si>
  <si>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</si>
  <si>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</si>
  <si>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</si>
  <si>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</si>
  <si>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</si>
  <si>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</si>
  <si>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</si>
  <si>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</si>
  <si>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</si>
  <si>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</si>
  <si>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</si>
  <si>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</si>
  <si>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</si>
  <si>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</si>
  <si>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</si>
  <si>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</si>
  <si>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</si>
  <si>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</si>
  <si>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</si>
  <si>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</si>
  <si>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</si>
  <si>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</si>
  <si>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</si>
  <si>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</si>
  <si>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</si>
  <si>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</si>
  <si>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</si>
  <si>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</si>
  <si>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</si>
  <si>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</si>
  <si>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</si>
  <si>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</si>
  <si>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</si>
  <si>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</si>
  <si>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</si>
  <si>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</si>
  <si>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</si>
  <si>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</si>
  <si>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</si>
  <si>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</si>
  <si>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</si>
  <si>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</si>
  <si>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</si>
  <si>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</si>
  <si>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</si>
  <si>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</si>
  <si>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</si>
  <si>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</si>
  <si>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</si>
  <si>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</si>
  <si>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</si>
  <si>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</si>
  <si>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</si>
  <si>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</si>
  <si>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</si>
  <si>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</si>
  <si>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</si>
  <si>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</si>
  <si>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</si>
  <si>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</si>
  <si>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</si>
  <si>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</si>
  <si>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</si>
  <si>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</si>
  <si>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</si>
  <si>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</si>
  <si>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</si>
  <si>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</si>
  <si>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</si>
  <si>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</si>
  <si>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</si>
  <si>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</si>
  <si>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</si>
  <si>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</si>
  <si>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</si>
  <si>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</si>
  <si>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</si>
  <si>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</si>
  <si>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</si>
  <si>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</si>
  <si>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</si>
  <si>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</si>
  <si>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</si>
  <si>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</si>
  <si>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</si>
  <si>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</si>
  <si>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</si>
  <si>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</si>
  <si>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</si>
  <si>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</si>
  <si>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</si>
  <si>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</si>
  <si>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</si>
  <si>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</si>
  <si>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</si>
  <si>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</si>
  <si>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</si>
  <si>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</si>
  <si>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</si>
  <si>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</si>
  <si>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</si>
  <si>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</si>
  <si>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</si>
  <si>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</si>
  <si>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</si>
  <si>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</si>
  <si>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</si>
  <si>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</si>
  <si>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</si>
  <si>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</si>
  <si>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</si>
  <si>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</si>
  <si>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</si>
  <si>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</si>
  <si>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</si>
  <si>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</si>
  <si>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</si>
  <si>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</si>
  <si>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</si>
  <si>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</si>
  <si>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</si>
  <si>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</si>
  <si>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</si>
  <si>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</si>
  <si>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</si>
  <si>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</si>
  <si>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</si>
  <si>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</si>
  <si>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</si>
  <si>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</si>
  <si>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</si>
  <si>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</si>
  <si>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</si>
  <si>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</si>
  <si>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</si>
  <si>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</si>
  <si>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</si>
  <si>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</si>
  <si>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</si>
  <si>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</si>
  <si>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</si>
  <si>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</si>
  <si>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</si>
  <si>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</si>
  <si>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</si>
  <si>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</si>
  <si>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</si>
  <si>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</si>
  <si>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</si>
  <si>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</si>
  <si>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</si>
  <si>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</si>
  <si>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</si>
  <si>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</si>
  <si>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</si>
  <si>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</si>
  <si>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</si>
  <si>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</si>
  <si>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</si>
  <si>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</si>
  <si>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</si>
  <si>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</si>
  <si>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</si>
  <si>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</si>
  <si>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</si>
  <si>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</si>
  <si>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</si>
  <si>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</si>
  <si>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</si>
  <si>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</si>
  <si>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</si>
  <si>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</si>
  <si>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</si>
  <si>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</si>
  <si>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</si>
  <si>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</si>
  <si>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</si>
  <si>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</si>
  <si>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</si>
  <si>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</si>
  <si>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</si>
  <si>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</si>
  <si>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</si>
  <si>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</si>
  <si>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</si>
  <si>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</si>
  <si>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</si>
  <si>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</si>
  <si>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</si>
  <si>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</si>
  <si>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</si>
  <si>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</si>
  <si>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</si>
  <si>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</si>
  <si>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</si>
  <si>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</si>
  <si>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</si>
  <si>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</si>
  <si>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</si>
  <si>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</si>
  <si>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</si>
  <si>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</si>
  <si>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</si>
  <si>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</si>
  <si>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</si>
  <si>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</si>
  <si>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</si>
  <si>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</si>
  <si>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</si>
  <si>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</si>
  <si>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</si>
  <si>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</si>
  <si>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</si>
  <si>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</si>
  <si>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</si>
  <si>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</si>
  <si>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</si>
  <si>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</si>
  <si>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</si>
  <si>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</si>
  <si>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</si>
  <si>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</si>
  <si>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</si>
  <si>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</si>
  <si>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</si>
  <si>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</si>
  <si>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</si>
  <si>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</si>
  <si>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</si>
  <si>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</si>
  <si>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</si>
  <si>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</si>
  <si>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</si>
  <si>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</si>
  <si>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</si>
  <si>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</si>
  <si>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</si>
  <si>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</si>
  <si>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</si>
  <si>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</si>
  <si>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</si>
  <si>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</si>
  <si>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</si>
  <si>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</si>
  <si>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</si>
  <si>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</si>
  <si>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</si>
  <si>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</si>
  <si>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</si>
  <si>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</si>
  <si>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</si>
  <si>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</si>
  <si>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</si>
  <si>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</si>
  <si>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</si>
  <si>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</si>
  <si>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</si>
  <si>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</si>
  <si>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</si>
  <si>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</si>
  <si>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</si>
  <si>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</si>
  <si>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</si>
  <si>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</si>
  <si>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</si>
  <si>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</si>
  <si>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</si>
  <si>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</si>
  <si>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</si>
  <si>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</si>
  <si>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</si>
  <si>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</si>
  <si>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</si>
  <si>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</si>
  <si>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</si>
  <si>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</si>
  <si>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</si>
  <si>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</si>
  <si>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</si>
  <si>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</si>
  <si>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</si>
  <si>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</si>
  <si>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</si>
  <si>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</si>
  <si>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</si>
  <si>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</si>
  <si>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</si>
  <si>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</si>
  <si>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</si>
  <si>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</si>
  <si>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</si>
  <si>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</si>
  <si>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</si>
  <si>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</si>
  <si>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</si>
  <si>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</si>
  <si>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</si>
  <si>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</si>
  <si>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</si>
  <si>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</si>
  <si>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</si>
  <si>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</si>
  <si>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</si>
  <si>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</si>
  <si>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</si>
  <si>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</si>
  <si>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</si>
  <si>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</si>
  <si>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</si>
  <si>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</si>
  <si>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</si>
  <si>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</si>
  <si>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</si>
  <si>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</si>
  <si>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</si>
  <si>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</si>
  <si>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</si>
  <si>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</si>
  <si>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</si>
  <si>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</si>
  <si>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</si>
  <si>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</si>
  <si>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</si>
  <si>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</si>
  <si>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</si>
  <si>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</si>
  <si>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</si>
  <si>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</si>
  <si>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</si>
  <si>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</si>
  <si>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</si>
  <si>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</si>
  <si>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</si>
  <si>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</si>
  <si>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</si>
  <si>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</si>
  <si>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</si>
  <si>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</si>
  <si>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</si>
  <si>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</si>
  <si>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</si>
  <si>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</si>
  <si>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</si>
  <si>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</si>
  <si>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</si>
  <si>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</si>
  <si>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</si>
  <si>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</si>
  <si>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</si>
  <si>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</si>
  <si>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</si>
  <si>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</si>
  <si>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</si>
  <si>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</si>
  <si>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</si>
  <si>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</si>
  <si>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</si>
  <si>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</si>
  <si>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</si>
  <si>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</si>
  <si>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</si>
  <si>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</si>
  <si>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</si>
  <si>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</si>
  <si>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</si>
  <si>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</si>
  <si>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</si>
  <si>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</si>
  <si>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</si>
  <si>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</si>
  <si>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</si>
  <si>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</si>
  <si>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</si>
  <si>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</si>
  <si>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</si>
  <si>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</si>
  <si>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</si>
  <si>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</si>
  <si>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</si>
  <si>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</si>
  <si>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</si>
  <si>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</si>
  <si>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</si>
  <si>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</si>
  <si>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</si>
  <si>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</si>
  <si>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</si>
  <si>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</si>
  <si>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</si>
  <si>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</si>
  <si>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</si>
  <si>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</si>
  <si>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</si>
  <si>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</si>
  <si>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</si>
  <si>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</si>
  <si>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</si>
  <si>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</si>
  <si>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</si>
  <si>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</si>
  <si>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</si>
  <si>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</si>
  <si>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</si>
  <si>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</si>
  <si>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</si>
  <si>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</si>
  <si>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</si>
  <si>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</si>
  <si>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</si>
  <si>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</si>
  <si>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</si>
  <si>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</si>
  <si>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</si>
  <si>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</si>
  <si>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</si>
  <si>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</si>
  <si>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</si>
  <si>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</si>
  <si>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</si>
  <si>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</si>
  <si>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</si>
  <si>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</si>
  <si>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</si>
  <si>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</si>
  <si>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</si>
  <si>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</si>
  <si>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</si>
  <si>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</si>
  <si>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</si>
  <si>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</si>
  <si>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</si>
  <si>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</si>
  <si>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</si>
  <si>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</si>
  <si>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</si>
  <si>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</si>
  <si>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</si>
  <si>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</si>
  <si>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</si>
  <si>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</si>
  <si>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</si>
  <si>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</si>
  <si>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</si>
  <si>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</si>
  <si>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</si>
  <si>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</si>
  <si>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</si>
  <si>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</si>
  <si>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</si>
  <si>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</si>
  <si>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</si>
  <si>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</si>
  <si>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</si>
  <si>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</si>
  <si>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</si>
  <si>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</si>
  <si>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</si>
  <si>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</si>
  <si>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</si>
  <si>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</si>
  <si>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</si>
  <si>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</si>
  <si>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</si>
  <si>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</si>
  <si>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</si>
  <si>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</si>
  <si>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</si>
  <si>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</si>
  <si>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</si>
  <si>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</si>
  <si>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</si>
  <si>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</si>
  <si>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</si>
  <si>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</si>
  <si>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</si>
  <si>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</si>
  <si>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</si>
  <si>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</si>
  <si>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</si>
  <si>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</si>
  <si>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</si>
  <si>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</si>
  <si>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</si>
  <si>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</si>
  <si>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</si>
  <si>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</si>
  <si>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</si>
  <si>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</si>
  <si>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</si>
  <si>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</si>
  <si>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</si>
  <si>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</si>
  <si>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</si>
  <si>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</si>
  <si>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</si>
  <si>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</si>
  <si>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</si>
  <si>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</si>
  <si>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</si>
  <si>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</si>
  <si>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</si>
  <si>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</si>
  <si>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</si>
  <si>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</si>
  <si>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</si>
  <si>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</si>
  <si>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</si>
  <si>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</si>
  <si>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</si>
  <si>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</si>
  <si>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</si>
  <si>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</si>
  <si>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</si>
  <si>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</si>
  <si>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</si>
  <si>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</si>
  <si>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</si>
  <si>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</si>
  <si>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</si>
  <si>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</si>
  <si>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</si>
  <si>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</si>
  <si>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</si>
  <si>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</si>
  <si>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</si>
  <si>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</si>
  <si>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</si>
  <si>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</si>
  <si>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</si>
  <si>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</si>
  <si>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</si>
  <si>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</si>
  <si>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</si>
  <si>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</si>
  <si>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</si>
  <si>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</si>
  <si>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</si>
  <si>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</si>
  <si>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</si>
  <si>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</si>
  <si>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</si>
  <si>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</si>
  <si>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</si>
  <si>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</si>
  <si>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</si>
  <si>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</si>
  <si>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</si>
  <si>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</si>
  <si>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</si>
  <si>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</si>
  <si>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</si>
  <si>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</si>
  <si>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</si>
  <si>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</si>
  <si>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</si>
  <si>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</si>
  <si>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</si>
  <si>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</si>
  <si>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</si>
  <si>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</si>
  <si>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</si>
  <si>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</si>
  <si>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</si>
  <si>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</si>
  <si>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</si>
  <si>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</si>
  <si>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</si>
  <si>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</si>
  <si>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</si>
  <si>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</si>
  <si>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</si>
  <si>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</si>
  <si>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</si>
  <si>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</si>
  <si>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</si>
  <si>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</si>
  <si>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</si>
  <si>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</si>
  <si>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</si>
  <si>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</si>
  <si>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</si>
  <si>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</si>
  <si>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</si>
  <si>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</si>
  <si>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</si>
  <si>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</si>
  <si>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</si>
  <si>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</si>
  <si>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</si>
  <si>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</si>
  <si>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</si>
  <si>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</si>
  <si>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</si>
  <si>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</si>
  <si>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</si>
  <si>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</si>
  <si>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</si>
  <si>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</si>
  <si>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</si>
  <si>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</si>
  <si>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</si>
  <si>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</si>
  <si>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</si>
  <si>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</si>
  <si>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</si>
  <si>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</si>
  <si>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</si>
  <si>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</si>
  <si>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</si>
  <si>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</si>
  <si>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</si>
  <si>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</si>
  <si>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</si>
  <si>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</si>
  <si>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</si>
  <si>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</si>
  <si>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</si>
  <si>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</si>
  <si>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</si>
  <si>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</si>
  <si>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</si>
  <si>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</si>
  <si>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</si>
  <si>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</si>
  <si>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</si>
  <si>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</si>
  <si>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</si>
  <si>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</si>
  <si>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</si>
  <si>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</si>
  <si>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</si>
  <si>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</si>
  <si>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</si>
  <si>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</si>
  <si>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</si>
  <si>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</si>
  <si>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</si>
  <si>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</si>
  <si>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</si>
  <si>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</si>
  <si>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</si>
  <si>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</si>
  <si>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</si>
  <si>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</si>
  <si>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</si>
  <si>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</si>
  <si>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</si>
  <si>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</si>
  <si>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</si>
  <si>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</si>
  <si>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</si>
  <si>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</si>
  <si>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</si>
  <si>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</si>
  <si>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</si>
  <si>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</si>
  <si>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</si>
  <si>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</si>
  <si>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</si>
  <si>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</si>
  <si>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</si>
  <si>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</si>
  <si>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</si>
  <si>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</si>
  <si>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</si>
  <si>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</si>
  <si>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</si>
  <si>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</si>
  <si>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</si>
  <si>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</si>
  <si>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</si>
  <si>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</si>
  <si>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</si>
  <si>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</si>
  <si>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</si>
  <si>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</si>
  <si>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</si>
  <si>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</si>
  <si>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</si>
  <si>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</si>
  <si>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</si>
  <si>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</si>
  <si>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</si>
  <si>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</si>
  <si>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</si>
  <si>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</si>
  <si>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</si>
  <si>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</si>
  <si>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</si>
  <si>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</si>
  <si>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</si>
  <si>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</si>
  <si>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</si>
  <si>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</si>
  <si>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</si>
  <si>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</si>
  <si>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</si>
  <si>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</si>
  <si>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</si>
  <si>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</si>
  <si>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</si>
  <si>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</si>
  <si>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</si>
  <si>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</si>
  <si>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</si>
  <si>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</si>
  <si>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</si>
  <si>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</si>
  <si>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</si>
  <si>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</si>
  <si>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</si>
  <si>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</si>
  <si>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</si>
  <si>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</si>
  <si>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</si>
  <si>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</si>
  <si>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</si>
  <si>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</si>
  <si>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</si>
  <si>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</si>
  <si>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</si>
  <si>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</si>
  <si>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</si>
  <si>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</si>
  <si>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</si>
  <si>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</si>
  <si>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</si>
  <si>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</si>
  <si>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</si>
  <si>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</si>
  <si>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</si>
  <si>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</si>
  <si>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</si>
  <si>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</si>
  <si>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</si>
  <si>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</si>
  <si>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</si>
  <si>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</si>
  <si>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</si>
  <si>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</si>
  <si>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</si>
  <si>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</si>
  <si>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</si>
  <si>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</si>
  <si>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</si>
  <si>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</si>
  <si>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</si>
  <si>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</si>
  <si>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</si>
  <si>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</si>
  <si>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</si>
  <si>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</si>
  <si>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</si>
  <si>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</si>
  <si>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</si>
  <si>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</si>
  <si>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</si>
  <si>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</si>
  <si>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</si>
  <si>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</si>
  <si>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</si>
  <si>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</si>
  <si>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</si>
  <si>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</si>
  <si>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</si>
  <si>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</si>
  <si>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</si>
  <si>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</si>
  <si>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</si>
  <si>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</si>
  <si>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</si>
  <si>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</si>
  <si>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</si>
  <si>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</si>
  <si>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</si>
  <si>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</si>
  <si>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</si>
  <si>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</si>
  <si>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</si>
  <si>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</si>
  <si>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</si>
  <si>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</si>
  <si>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</si>
  <si>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</si>
  <si>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</si>
  <si>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</si>
  <si>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</si>
  <si>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</si>
  <si>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</si>
  <si>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</si>
  <si>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</si>
  <si>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</si>
  <si>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</si>
  <si>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</si>
  <si>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</si>
  <si>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</si>
  <si>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</si>
  <si>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</si>
  <si>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</si>
  <si>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</si>
  <si>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</si>
  <si>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</si>
  <si>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</si>
  <si>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</si>
  <si>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</si>
  <si>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</si>
  <si>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</si>
  <si>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</si>
  <si>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</si>
  <si>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</si>
  <si>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</si>
  <si>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</si>
  <si>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</si>
  <si>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</si>
  <si>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</si>
  <si>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</si>
  <si>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</si>
  <si>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</si>
  <si>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</si>
  <si>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</si>
  <si>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</si>
  <si>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</si>
  <si>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</si>
  <si>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</si>
  <si>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</si>
  <si>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</si>
  <si>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</si>
  <si>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</si>
  <si>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</si>
  <si>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</si>
  <si>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</si>
  <si>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</si>
  <si>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</si>
  <si>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</si>
  <si>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</si>
  <si>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</si>
  <si>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</si>
  <si>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</si>
  <si>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</si>
  <si>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</si>
  <si>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</si>
  <si>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</si>
  <si>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</si>
  <si>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</si>
  <si>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</si>
  <si>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</si>
  <si>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</si>
  <si>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</si>
  <si>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</si>
  <si>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</si>
  <si>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</si>
  <si>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</si>
  <si>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</si>
  <si>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</si>
  <si>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</si>
  <si>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</si>
  <si>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</si>
  <si>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</si>
  <si>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</si>
  <si>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</si>
  <si>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</si>
  <si>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</si>
  <si>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</si>
  <si>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</si>
  <si>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</si>
  <si>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</si>
  <si>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</si>
  <si>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</si>
  <si>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</si>
  <si>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</si>
  <si>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</si>
  <si>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</si>
  <si>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</si>
  <si>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</si>
  <si>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</si>
  <si>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</si>
  <si>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</si>
  <si>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</si>
  <si>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</si>
  <si>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</si>
  <si>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</si>
  <si>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</si>
  <si>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</si>
  <si>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</si>
  <si>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</si>
  <si>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</si>
  <si>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</si>
  <si>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</si>
  <si>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</si>
  <si>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</si>
  <si>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</si>
  <si>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</si>
  <si>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</si>
  <si>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</si>
  <si>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</si>
  <si>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</si>
  <si>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</si>
  <si>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</si>
  <si>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</si>
  <si>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</si>
  <si>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</si>
  <si>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</si>
  <si>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</si>
  <si>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</si>
  <si>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</si>
  <si>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</si>
  <si>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</si>
  <si>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</si>
  <si>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</si>
  <si>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</si>
  <si>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</si>
  <si>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</si>
  <si>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</si>
  <si>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</si>
  <si>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</si>
  <si>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</si>
  <si>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</si>
  <si>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</si>
  <si>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</si>
  <si>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</si>
  <si>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</si>
  <si>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</si>
  <si>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</si>
  <si>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</si>
  <si>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</si>
  <si>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</si>
  <si>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</si>
  <si>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</si>
  <si>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</si>
  <si>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</si>
  <si>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</si>
  <si>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</si>
  <si>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</si>
  <si>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</si>
  <si>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</si>
  <si>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</si>
  <si>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</si>
  <si>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</si>
  <si>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</si>
  <si>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</si>
  <si>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</si>
  <si>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</si>
  <si>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</si>
  <si>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</si>
  <si>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</si>
  <si>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</si>
  <si>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</si>
  <si>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</si>
  <si>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</si>
  <si>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</si>
  <si>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</si>
  <si>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</si>
  <si>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</si>
  <si>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</si>
  <si>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</si>
  <si>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</si>
  <si>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</si>
  <si>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</si>
  <si>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</si>
  <si>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</si>
  <si>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</si>
  <si>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</si>
  <si>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</si>
  <si>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</si>
  <si>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</si>
  <si>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</si>
  <si>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</si>
  <si>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</si>
  <si>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</si>
  <si>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</si>
  <si>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</si>
  <si>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</si>
  <si>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</si>
  <si>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</si>
  <si>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</si>
  <si>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</si>
  <si>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</si>
  <si>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</si>
  <si>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</si>
  <si>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</si>
  <si>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</si>
  <si>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</si>
  <si>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</si>
  <si>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</si>
  <si>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</si>
  <si>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</si>
  <si>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</si>
  <si>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</si>
  <si>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</si>
  <si>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</si>
  <si>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</si>
  <si>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</si>
  <si>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</si>
  <si>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</si>
  <si>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</si>
  <si>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</si>
  <si>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</si>
  <si>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</si>
  <si>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</si>
  <si>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</si>
  <si>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</si>
  <si>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</si>
  <si>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</si>
  <si>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</si>
  <si>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</si>
  <si>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</si>
  <si>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</si>
  <si>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</si>
  <si>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</si>
  <si>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</si>
  <si>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</si>
  <si>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</si>
  <si>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</si>
  <si>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</si>
  <si>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</si>
  <si>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</si>
  <si>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</si>
  <si>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</si>
  <si>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</si>
  <si>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</si>
  <si>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</si>
  <si>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</si>
  <si>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</si>
  <si>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</si>
  <si>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</si>
  <si>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</si>
  <si>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</si>
  <si>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</si>
  <si>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</si>
  <si>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</si>
  <si>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</si>
  <si>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</si>
  <si>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</si>
  <si>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</si>
  <si>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</si>
  <si>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</si>
  <si>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</si>
  <si>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</si>
  <si>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</si>
  <si>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</si>
  <si>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</si>
  <si>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</si>
  <si>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</si>
  <si>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</si>
  <si>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</si>
  <si>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</si>
  <si>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</si>
  <si>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</si>
  <si>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</si>
  <si>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</si>
  <si>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</si>
  <si>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</si>
  <si>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</si>
  <si>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</si>
  <si>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</si>
  <si>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</si>
  <si>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</si>
  <si>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</si>
  <si>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</si>
  <si>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</si>
  <si>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</si>
  <si>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</si>
  <si>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</si>
  <si>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</si>
  <si>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</si>
  <si>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</si>
  <si>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</si>
  <si>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</si>
  <si>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</si>
  <si>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</si>
  <si>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</si>
  <si>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</si>
  <si>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</si>
  <si>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</si>
  <si>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</si>
  <si>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</si>
  <si>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</si>
  <si>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</si>
  <si>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</si>
  <si>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</si>
  <si>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</si>
  <si>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</si>
  <si>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</si>
  <si>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</si>
  <si>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</si>
  <si>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</si>
  <si>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</si>
  <si>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</si>
  <si>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</si>
  <si>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</si>
  <si>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</si>
  <si>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</si>
  <si>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</si>
  <si>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</si>
  <si>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</si>
  <si>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</si>
  <si>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</si>
  <si>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</si>
  <si>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</si>
  <si>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</si>
  <si>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</si>
  <si>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</si>
  <si>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</si>
  <si>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</si>
  <si>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</si>
  <si>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</si>
  <si>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</si>
  <si>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</si>
  <si>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</si>
  <si>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</si>
  <si>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</si>
  <si>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</si>
  <si>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</si>
  <si>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</si>
  <si>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</si>
  <si>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</si>
  <si>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</si>
  <si>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</si>
  <si>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</si>
  <si>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</si>
  <si>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</si>
  <si>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</si>
  <si>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</si>
  <si>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</si>
  <si>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</si>
  <si>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</si>
  <si>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</si>
  <si>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</si>
  <si>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</si>
  <si>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</si>
  <si>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</si>
  <si>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</si>
  <si>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</si>
  <si>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</si>
  <si>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</si>
  <si>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</si>
  <si>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</si>
  <si>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</si>
  <si>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</si>
  <si>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</si>
  <si>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</si>
  <si>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</si>
  <si>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</si>
  <si>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</si>
  <si>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</si>
  <si>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</si>
  <si>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</si>
  <si>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</si>
  <si>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</si>
  <si>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</si>
  <si>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</si>
  <si>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</si>
  <si>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</si>
  <si>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</si>
  <si>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</si>
  <si>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</si>
  <si>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</si>
  <si>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</si>
  <si>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</si>
  <si>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</si>
  <si>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</si>
  <si>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</si>
  <si>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</si>
  <si>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</si>
  <si>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</si>
  <si>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</si>
  <si>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</si>
  <si>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</si>
  <si>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</si>
  <si>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</si>
  <si>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</si>
  <si>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</si>
  <si>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</si>
  <si>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</si>
  <si>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</si>
  <si>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</si>
  <si>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</si>
  <si>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</si>
  <si>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</si>
  <si>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</si>
  <si>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</si>
  <si>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</si>
  <si>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</si>
  <si>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</si>
  <si>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</si>
  <si>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</si>
  <si>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</si>
  <si>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</si>
  <si>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</si>
  <si>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</si>
  <si>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</si>
  <si>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</si>
  <si>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</si>
  <si>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</si>
  <si>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</si>
  <si>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</si>
  <si>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</si>
  <si>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</si>
  <si>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</si>
  <si>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</si>
  <si>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</si>
  <si>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</si>
  <si>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</si>
  <si>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</si>
  <si>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</si>
  <si>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</si>
  <si>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</si>
  <si>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</si>
  <si>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</si>
  <si>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</si>
  <si>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</si>
  <si>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</si>
  <si>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</si>
  <si>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</si>
  <si>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</si>
  <si>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</si>
  <si>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</si>
  <si>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</si>
  <si>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</si>
  <si>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</si>
  <si>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</si>
  <si>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</si>
  <si>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</si>
  <si>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</si>
  <si>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</si>
  <si>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</si>
  <si>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</si>
  <si>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</si>
  <si>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</si>
  <si>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</si>
  <si>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</si>
  <si>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</si>
  <si>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</si>
  <si>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</si>
  <si>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</si>
  <si>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</si>
  <si>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</si>
  <si>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</si>
  <si>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</si>
  <si>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</si>
  <si>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</si>
  <si>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</si>
  <si>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</si>
  <si>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</si>
  <si>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</si>
  <si>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</si>
  <si>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</si>
  <si>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</si>
  <si>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</si>
  <si>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</si>
  <si>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</si>
  <si>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</si>
  <si>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</si>
  <si>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</si>
  <si>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</si>
  <si>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</si>
  <si>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</si>
  <si>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</si>
  <si>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</si>
  <si>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</si>
  <si>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</si>
  <si>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</si>
  <si>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</si>
  <si>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</si>
  <si>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</si>
  <si>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</si>
  <si>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</si>
  <si>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</si>
  <si>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</si>
  <si>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</si>
  <si>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</si>
  <si>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</si>
  <si>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</si>
  <si>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</si>
  <si>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</si>
  <si>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</si>
  <si>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</si>
  <si>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</si>
  <si>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</si>
  <si>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</si>
  <si>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</si>
  <si>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</si>
  <si>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</si>
  <si>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</si>
  <si>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</si>
  <si>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</si>
  <si>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</si>
  <si>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</si>
  <si>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</si>
  <si>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</si>
  <si>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</si>
  <si>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</si>
  <si>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</si>
  <si>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</si>
  <si>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</si>
  <si>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</si>
  <si>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</si>
  <si>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</si>
  <si>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</si>
  <si>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</si>
  <si>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</si>
  <si>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</si>
  <si>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</si>
  <si>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</si>
  <si>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</si>
  <si>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</si>
  <si>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</si>
  <si>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</si>
  <si>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</si>
  <si>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</si>
  <si>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</si>
  <si>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</si>
  <si>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</si>
  <si>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</si>
  <si>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</si>
  <si>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</si>
  <si>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</si>
  <si>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</si>
  <si>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</si>
  <si>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</si>
  <si>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</si>
  <si>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</si>
  <si>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</si>
  <si>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</si>
  <si>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</si>
  <si>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</si>
  <si>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</si>
  <si>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</si>
  <si>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</si>
  <si>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</si>
  <si>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</si>
  <si>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</si>
  <si>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</si>
  <si>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</si>
  <si>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</si>
  <si>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</si>
  <si>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</si>
  <si>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</si>
  <si>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</si>
  <si>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</si>
  <si>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</si>
  <si>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</si>
  <si>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</si>
  <si>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</si>
  <si>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</si>
  <si>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</si>
  <si>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</si>
  <si>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</si>
  <si>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</si>
  <si>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</si>
  <si>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</si>
  <si>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</si>
  <si>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</si>
  <si>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</si>
  <si>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</si>
  <si>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</si>
  <si>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</si>
  <si>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</si>
  <si>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</si>
  <si>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</si>
  <si>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</si>
  <si>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</si>
  <si>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</si>
  <si>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</si>
  <si>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</si>
  <si>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</si>
  <si>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</si>
  <si>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</si>
  <si>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</si>
  <si>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</si>
  <si>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</si>
  <si>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</si>
  <si>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</si>
  <si>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</si>
  <si>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</si>
  <si>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</si>
  <si>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</si>
  <si>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</si>
  <si>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</si>
  <si>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</si>
  <si>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</si>
  <si>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</si>
  <si>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</si>
  <si>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</si>
  <si>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</si>
  <si>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</si>
  <si>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</si>
  <si>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</si>
  <si>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</si>
  <si>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</si>
  <si>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</si>
  <si>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</si>
  <si>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</si>
  <si>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</si>
  <si>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</si>
  <si>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</si>
  <si>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</si>
  <si>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</si>
  <si>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</si>
  <si>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</si>
  <si>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</si>
  <si>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</si>
  <si>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</si>
  <si>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</si>
  <si>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</si>
  <si>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</si>
  <si>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</si>
  <si>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</si>
  <si>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</si>
  <si>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</si>
  <si>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</si>
  <si>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</si>
  <si>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</si>
  <si>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</si>
  <si>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</si>
  <si>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</si>
  <si>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</si>
  <si>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</si>
  <si>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</si>
  <si>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</si>
  <si>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</si>
  <si>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</si>
  <si>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</si>
  <si>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</si>
  <si>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</si>
  <si>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</si>
  <si>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</si>
  <si>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</si>
  <si>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</si>
  <si>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</si>
  <si>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</si>
  <si>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</si>
  <si>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</si>
  <si>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</si>
  <si>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</si>
  <si>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</si>
  <si>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</si>
  <si>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</si>
  <si>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</si>
  <si>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</si>
  <si>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</si>
  <si>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</si>
  <si>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</si>
  <si>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</si>
  <si>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</si>
  <si>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</si>
  <si>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</si>
  <si>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</si>
  <si>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</si>
  <si>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</si>
  <si>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</si>
  <si>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</si>
  <si>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</si>
  <si>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</si>
  <si>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</si>
  <si>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</si>
  <si>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</si>
  <si>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</si>
  <si>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</si>
  <si>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</si>
  <si>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</si>
  <si>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</si>
  <si>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</si>
  <si>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</si>
  <si>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</si>
  <si>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</si>
  <si>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</si>
  <si>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</si>
  <si>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</si>
  <si>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</si>
  <si>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</si>
  <si>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</si>
  <si>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</si>
  <si>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</si>
  <si>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</si>
  <si>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</si>
  <si>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</si>
  <si>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</si>
  <si>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</si>
  <si>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</si>
  <si>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</si>
  <si>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</si>
  <si>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</si>
  <si>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</si>
  <si>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</si>
  <si>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</si>
  <si>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</si>
  <si>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</si>
  <si>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</si>
  <si>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</si>
  <si>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</si>
  <si>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</si>
  <si>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</si>
  <si>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</si>
  <si>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</si>
  <si>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</si>
  <si>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</si>
  <si>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</si>
  <si>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</si>
  <si>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</si>
  <si>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</si>
  <si>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</si>
  <si>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</si>
  <si>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</si>
  <si>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</si>
  <si>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</si>
  <si>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</si>
  <si>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</si>
  <si>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</si>
  <si>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</si>
  <si>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</si>
  <si>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</si>
  <si>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</si>
  <si>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</si>
  <si>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</si>
  <si>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</si>
  <si>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</si>
  <si>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</si>
  <si>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</si>
  <si>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</si>
  <si>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</si>
  <si>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</si>
  <si>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</si>
  <si>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</si>
  <si>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</si>
  <si>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</si>
  <si>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</si>
  <si>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</si>
  <si>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</si>
  <si>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</si>
  <si>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</si>
  <si>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</si>
  <si>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</si>
  <si>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</si>
  <si>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</si>
  <si>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</si>
  <si>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</si>
  <si>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</si>
  <si>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</si>
  <si>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</si>
  <si>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</si>
  <si>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</si>
  <si>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</si>
  <si>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</si>
  <si>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</si>
  <si>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</si>
  <si>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</si>
  <si>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</si>
  <si>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</si>
  <si>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</si>
  <si>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</si>
  <si>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</si>
  <si>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</si>
  <si>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</si>
  <si>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</si>
  <si>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</si>
  <si>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</si>
  <si>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</si>
  <si>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</si>
  <si>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</si>
  <si>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</si>
  <si>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</si>
  <si>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</si>
  <si>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</si>
  <si>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</si>
  <si>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</si>
  <si>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</si>
  <si>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</si>
  <si>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</si>
  <si>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</si>
  <si>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</si>
  <si>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</si>
  <si>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</si>
  <si>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</si>
  <si>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</si>
  <si>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</si>
  <si>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</si>
  <si>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</si>
  <si>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</si>
  <si>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</si>
  <si>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</si>
  <si>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</si>
  <si>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</si>
  <si>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</si>
  <si>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</si>
  <si>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</si>
  <si>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</si>
  <si>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</si>
  <si>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</si>
  <si>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</si>
  <si>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</si>
  <si>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</si>
  <si>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</si>
  <si>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</si>
  <si>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</si>
  <si>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</si>
  <si>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</si>
  <si>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</si>
  <si>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</si>
  <si>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</si>
  <si>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</si>
  <si>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</si>
  <si>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</si>
  <si>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</si>
  <si>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</si>
  <si>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</si>
  <si>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</si>
  <si>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</si>
  <si>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</si>
  <si>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</si>
  <si>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</si>
  <si>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</si>
  <si>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</si>
  <si>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</si>
  <si>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</si>
  <si>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</si>
  <si>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</si>
  <si>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</si>
  <si>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</si>
  <si>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</si>
  <si>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</si>
  <si>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</si>
  <si>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</si>
  <si>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</si>
  <si>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</si>
  <si>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</si>
  <si>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</si>
  <si>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</si>
  <si>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</si>
  <si>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</si>
  <si>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</si>
  <si>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</si>
  <si>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</si>
  <si>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</si>
  <si>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</si>
  <si>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</si>
  <si>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</si>
  <si>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</si>
  <si>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</si>
  <si>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</si>
  <si>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</si>
  <si>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</si>
  <si>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</si>
  <si>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</si>
  <si>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</si>
  <si>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</si>
  <si>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</si>
  <si>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</si>
  <si>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</si>
  <si>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</si>
  <si>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</si>
  <si>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</si>
  <si>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</si>
  <si>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</si>
  <si>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</si>
  <si>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</si>
  <si>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</si>
  <si>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</si>
  <si>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</si>
  <si>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</si>
  <si>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</si>
  <si>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</si>
  <si>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</si>
  <si>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</si>
  <si>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</si>
  <si>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</si>
  <si>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</si>
  <si>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</si>
  <si>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</si>
  <si>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</si>
  <si>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</si>
  <si>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</si>
  <si>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</si>
  <si>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</si>
  <si>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</si>
  <si>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</si>
  <si>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</si>
  <si>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</si>
  <si>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</si>
  <si>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</si>
  <si>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</si>
  <si>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</si>
  <si>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</si>
  <si>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</si>
  <si>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</si>
  <si>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</si>
  <si>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</si>
  <si>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</si>
  <si>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</si>
  <si>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</si>
  <si>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</si>
  <si>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</si>
  <si>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</si>
  <si>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</si>
  <si>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</si>
  <si>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</si>
  <si>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</si>
  <si>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</si>
  <si>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</si>
  <si>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</si>
  <si>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</si>
  <si>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</si>
  <si>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</si>
  <si>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</si>
  <si>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</si>
  <si>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</si>
  <si>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</si>
  <si>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</si>
  <si>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</si>
  <si>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</si>
  <si>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</si>
  <si>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</si>
  <si>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</si>
  <si>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</si>
  <si>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</si>
  <si>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</si>
  <si>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</si>
  <si>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</si>
  <si>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</si>
  <si>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</si>
  <si>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</si>
  <si>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</si>
  <si>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</si>
  <si>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</si>
  <si>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</si>
  <si>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</si>
  <si>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</si>
  <si>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</si>
  <si>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</si>
  <si>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</si>
  <si>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</si>
  <si>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</si>
  <si>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</si>
  <si>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</si>
  <si>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</si>
  <si>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</si>
  <si>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</si>
  <si>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</si>
  <si>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</si>
  <si>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</si>
  <si>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</si>
  <si>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</si>
  <si>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</si>
  <si>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</si>
  <si>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</si>
  <si>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</si>
  <si>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</si>
  <si>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</si>
  <si>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</si>
  <si>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</si>
  <si>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</si>
  <si>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</si>
  <si>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</si>
  <si>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</si>
  <si>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</si>
  <si>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</si>
  <si>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</si>
  <si>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</si>
  <si>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</si>
  <si>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</si>
  <si>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</si>
  <si>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</si>
  <si>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</si>
  <si>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</si>
  <si>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</si>
  <si>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</si>
  <si>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</si>
  <si>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</si>
  <si>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</si>
  <si>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</si>
  <si>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</si>
  <si>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</si>
  <si>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</si>
  <si>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</si>
  <si>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</si>
  <si>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</si>
  <si>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</si>
  <si>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</si>
  <si>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</si>
  <si>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</si>
  <si>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</si>
  <si>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</si>
  <si>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</si>
  <si>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</si>
  <si>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</si>
  <si>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</si>
  <si>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</si>
  <si>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</si>
  <si>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</si>
  <si>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</si>
  <si>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</si>
  <si>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</si>
  <si>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</si>
  <si>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</si>
  <si>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</si>
  <si>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</si>
  <si>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</si>
  <si>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</si>
  <si>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</si>
  <si>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</si>
  <si>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</si>
  <si>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</si>
  <si>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</si>
  <si>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</si>
  <si>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</si>
  <si>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</si>
  <si>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</si>
  <si>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</si>
  <si>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</si>
  <si>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</si>
  <si>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</si>
  <si>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</si>
  <si>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</si>
  <si>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</si>
  <si>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</si>
  <si>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</si>
  <si>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</si>
  <si>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</si>
  <si>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</si>
  <si>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</si>
  <si>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</si>
  <si>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</si>
  <si>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</si>
  <si>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</si>
  <si>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</si>
  <si>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</si>
  <si>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</si>
  <si>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</si>
  <si>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</si>
  <si>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</si>
  <si>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</si>
  <si>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</si>
  <si>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</si>
  <si>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</si>
  <si>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</si>
  <si>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</si>
  <si>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</si>
  <si>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</si>
  <si>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</si>
  <si>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</si>
  <si>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</si>
  <si>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</si>
  <si>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</si>
  <si>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</si>
  <si>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</si>
  <si>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</si>
  <si>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</si>
  <si>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</si>
  <si>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</si>
  <si>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</si>
  <si>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</si>
  <si>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</si>
  <si>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</si>
  <si>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</si>
  <si>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</si>
  <si>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</si>
  <si>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</si>
  <si>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</si>
  <si>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</si>
  <si>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</si>
  <si>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</si>
  <si>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</si>
  <si>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</si>
  <si>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</si>
  <si>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</si>
  <si>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</si>
  <si>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</si>
  <si>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</si>
  <si>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</si>
  <si>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</si>
  <si>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</si>
  <si>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</si>
  <si>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</si>
  <si>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</si>
  <si>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</si>
  <si>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</si>
  <si>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</si>
  <si>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</si>
  <si>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</si>
  <si>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</si>
  <si>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</si>
  <si>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</si>
  <si>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</si>
  <si>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</si>
  <si>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</si>
  <si>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</si>
  <si>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</si>
  <si>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</si>
  <si>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</si>
  <si>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</si>
  <si>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</si>
  <si>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</si>
  <si>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</si>
  <si>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</si>
  <si>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</si>
  <si>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</si>
  <si>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</si>
  <si>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</si>
  <si>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</si>
  <si>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</si>
  <si>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</si>
  <si>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</si>
  <si>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</si>
  <si>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</si>
  <si>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</si>
  <si>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</si>
  <si>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</si>
  <si>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</si>
  <si>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</si>
  <si>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</si>
  <si>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</si>
  <si>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</si>
  <si>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</si>
  <si>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</si>
  <si>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</si>
  <si>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</si>
  <si>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</si>
  <si>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</si>
  <si>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</si>
  <si>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</si>
  <si>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</si>
  <si>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</si>
  <si>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</si>
  <si>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</si>
  <si>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</si>
  <si>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</si>
  <si>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</si>
  <si>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</si>
  <si>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</si>
  <si>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</si>
  <si>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</si>
  <si>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</si>
  <si>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</si>
  <si>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</si>
  <si>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</si>
  <si>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</si>
  <si>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</si>
  <si>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</si>
  <si>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</si>
  <si>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</si>
  <si>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</si>
  <si>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</si>
  <si>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</si>
  <si>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</si>
  <si>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</si>
  <si>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</si>
  <si>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</si>
  <si>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</si>
  <si>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</si>
  <si>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</si>
  <si>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</si>
  <si>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</si>
  <si>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</si>
  <si>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</si>
  <si>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</si>
  <si>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</si>
  <si>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</si>
  <si>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</si>
  <si>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</si>
  <si>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</si>
  <si>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</si>
  <si>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</si>
  <si>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</si>
  <si>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</si>
  <si>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</si>
  <si>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</si>
  <si>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</si>
  <si>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</si>
  <si>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</si>
  <si>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</si>
  <si>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</si>
  <si>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</si>
  <si>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</si>
  <si>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</si>
  <si>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</si>
  <si>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</si>
  <si>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</si>
  <si>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</si>
  <si>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</si>
  <si>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</si>
  <si>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</si>
  <si>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</si>
  <si>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</si>
  <si>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</si>
  <si>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</si>
  <si>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</si>
  <si>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</si>
  <si>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</si>
  <si>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</si>
  <si>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</si>
  <si>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</si>
  <si>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</si>
  <si>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</si>
  <si>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</si>
  <si>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</si>
  <si>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</si>
  <si>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</si>
  <si>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</si>
  <si>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</si>
  <si>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</si>
  <si>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</si>
  <si>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</si>
  <si>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</si>
  <si>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</si>
  <si>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</si>
  <si>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</si>
  <si>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</si>
  <si>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</si>
  <si>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</si>
  <si>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</si>
  <si>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</si>
  <si>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</si>
  <si>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</si>
  <si>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</si>
  <si>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</si>
  <si>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</si>
  <si>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</si>
  <si>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</si>
  <si>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</si>
  <si>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</si>
  <si>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</si>
  <si>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</si>
  <si>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</si>
  <si>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</si>
  <si>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</si>
  <si>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</si>
  <si>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</si>
  <si>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</si>
  <si>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</si>
  <si>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</si>
  <si>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</si>
  <si>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</si>
  <si>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</si>
  <si>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</si>
  <si>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</si>
  <si>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</si>
  <si>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</si>
  <si>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</si>
  <si>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</si>
  <si>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</si>
  <si>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</si>
  <si>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</si>
  <si>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</si>
  <si>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</si>
  <si>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</si>
  <si>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</si>
  <si>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</si>
  <si>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</si>
  <si>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</si>
  <si>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</si>
  <si>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</si>
  <si>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</si>
  <si>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</si>
  <si>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</si>
  <si>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</si>
  <si>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</si>
  <si>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</si>
  <si>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</si>
  <si>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</si>
  <si>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</si>
  <si>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</si>
  <si>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</si>
  <si>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</si>
  <si>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</si>
  <si>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</si>
  <si>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</si>
  <si>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</si>
  <si>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</si>
  <si>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</si>
  <si>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</si>
  <si>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</si>
  <si>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</si>
  <si>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</si>
  <si>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</si>
  <si>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</si>
  <si>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</si>
  <si>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</si>
  <si>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</si>
  <si>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</si>
  <si>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</si>
  <si>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</si>
  <si>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</si>
  <si>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</si>
  <si>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</si>
  <si>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</si>
  <si>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</si>
  <si>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</si>
  <si>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</si>
  <si>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</si>
  <si>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</si>
  <si>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</si>
  <si>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</si>
  <si>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</si>
  <si>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</si>
  <si>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</si>
  <si>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</si>
  <si>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</si>
  <si>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</si>
  <si>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</si>
  <si>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</si>
  <si>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</si>
  <si>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</si>
  <si>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</si>
  <si>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</si>
  <si>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</si>
  <si>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</si>
  <si>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</si>
  <si>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</si>
  <si>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</si>
  <si>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</si>
  <si>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</si>
  <si>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</si>
  <si>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</si>
  <si>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</si>
  <si>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</si>
  <si>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</si>
  <si>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</si>
  <si>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</si>
  <si>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</si>
  <si>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</si>
  <si>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</si>
  <si>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</si>
  <si>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</si>
  <si>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</si>
  <si>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</si>
  <si>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</si>
  <si>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</si>
  <si>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</si>
  <si>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</si>
  <si>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</si>
  <si>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</si>
  <si>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</si>
  <si>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</si>
  <si>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</si>
  <si>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</si>
  <si>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</si>
  <si>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</si>
  <si>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</si>
  <si>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</si>
  <si>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</si>
  <si>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</si>
  <si>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</si>
  <si>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</si>
  <si>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</si>
  <si>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</si>
  <si>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</si>
  <si>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</si>
  <si>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</si>
  <si>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</si>
  <si>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</si>
  <si>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</si>
  <si>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</si>
  <si>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</si>
  <si>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</si>
  <si>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</si>
  <si>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</si>
  <si>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</si>
  <si>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</si>
  <si>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</si>
  <si>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</si>
  <si>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</si>
  <si>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</si>
  <si>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</si>
  <si>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</si>
  <si>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</si>
  <si>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</si>
  <si>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</si>
  <si>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</si>
  <si>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</si>
  <si>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</si>
  <si>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</si>
  <si>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</si>
  <si>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</si>
  <si>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</si>
  <si>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</si>
  <si>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</si>
  <si>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</si>
  <si>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</si>
  <si>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</si>
  <si>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</si>
  <si>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</si>
  <si>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</si>
  <si>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</si>
  <si>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</si>
  <si>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</si>
  <si>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</si>
  <si>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</si>
  <si>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</si>
  <si>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</si>
  <si>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</si>
  <si>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</si>
  <si>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</si>
  <si>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</si>
  <si>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</si>
  <si>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</si>
  <si>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</si>
  <si>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</si>
  <si>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</si>
  <si>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</si>
  <si>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</si>
  <si>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</si>
  <si>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</si>
  <si>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</si>
  <si>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</si>
  <si>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</si>
  <si>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</si>
  <si>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</si>
  <si>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</si>
  <si>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</si>
  <si>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</si>
  <si>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</si>
  <si>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</si>
  <si>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</si>
  <si>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</si>
  <si>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</si>
  <si>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</si>
  <si>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</si>
  <si>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</si>
  <si>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</si>
  <si>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</si>
  <si>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</si>
  <si>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</si>
  <si>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</si>
  <si>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</si>
  <si>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</si>
  <si>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</si>
  <si>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</si>
  <si>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</si>
  <si>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</si>
  <si>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</si>
  <si>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</si>
  <si>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</si>
  <si>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</si>
  <si>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</si>
  <si>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</si>
  <si>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</si>
  <si>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</si>
  <si>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</si>
  <si>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</si>
  <si>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</si>
  <si>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</si>
  <si>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</si>
  <si>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</si>
  <si>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</si>
  <si>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</si>
  <si>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</si>
  <si>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</si>
  <si>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</si>
  <si>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</si>
  <si>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</si>
  <si>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</si>
  <si>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</si>
  <si>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</si>
  <si>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</si>
  <si>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</si>
  <si>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</si>
  <si>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</si>
  <si>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</si>
  <si>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</si>
  <si>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</si>
  <si>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</si>
  <si>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</si>
  <si>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</si>
  <si>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</si>
  <si>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</si>
  <si>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</si>
  <si>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</si>
  <si>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</si>
  <si>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</si>
  <si>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</si>
  <si>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</si>
  <si>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</si>
  <si>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</si>
  <si>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</si>
  <si>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</si>
  <si>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</si>
  <si>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</si>
  <si>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</si>
  <si>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</si>
  <si>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</si>
  <si>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</si>
  <si>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</si>
  <si>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</si>
  <si>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</si>
  <si>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</si>
  <si>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</si>
  <si>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</si>
  <si>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</si>
  <si>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</si>
  <si>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</si>
  <si>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</si>
  <si>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</si>
  <si>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</si>
  <si>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</si>
  <si>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</si>
  <si>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</si>
  <si>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</si>
  <si>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</si>
  <si>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</si>
  <si>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</si>
  <si>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</si>
  <si>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</si>
  <si>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</si>
  <si>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</si>
  <si>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</si>
  <si>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</si>
  <si>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</si>
  <si>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</si>
  <si>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</si>
  <si>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</si>
  <si>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</si>
  <si>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</si>
  <si>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</si>
  <si>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</si>
  <si>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</si>
  <si>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</si>
  <si>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</si>
  <si>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</si>
  <si>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</si>
  <si>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</si>
  <si>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</si>
  <si>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</si>
  <si>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</si>
  <si>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</si>
  <si>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</si>
  <si>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</si>
  <si>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</si>
  <si>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</si>
  <si>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</si>
  <si>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</si>
  <si>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</si>
  <si>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</si>
  <si>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</si>
  <si>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</si>
  <si>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</si>
  <si>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</si>
  <si>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</si>
  <si>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</si>
  <si>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</si>
  <si>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</si>
  <si>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</si>
  <si>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</si>
  <si>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</si>
  <si>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</si>
  <si>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</si>
  <si>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</si>
  <si>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</si>
  <si>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</si>
  <si>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</si>
  <si>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</si>
  <si>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</si>
  <si>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</si>
  <si>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</si>
  <si>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</si>
  <si>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</si>
  <si>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</si>
  <si>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</si>
  <si>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</si>
  <si>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</si>
  <si>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</si>
  <si>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</si>
  <si>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</si>
  <si>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</si>
  <si>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</si>
  <si>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</si>
  <si>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</si>
  <si>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</si>
  <si>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</si>
  <si>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</si>
  <si>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</si>
  <si>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</si>
  <si>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</si>
  <si>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</si>
  <si>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</si>
  <si>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</si>
  <si>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</si>
  <si>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</si>
  <si>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</si>
  <si>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</si>
  <si>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</si>
  <si>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</si>
  <si>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</si>
  <si>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</si>
  <si>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</si>
  <si>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</si>
  <si>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</si>
  <si>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</si>
  <si>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</si>
  <si>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</si>
  <si>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</si>
  <si>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</si>
  <si>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</si>
  <si>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</si>
  <si>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</si>
  <si>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</si>
  <si>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</si>
  <si>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</si>
  <si>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</si>
  <si>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</si>
  <si>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</si>
  <si>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</si>
  <si>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</si>
  <si>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</si>
  <si>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</si>
  <si>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</si>
  <si>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</si>
  <si>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</si>
  <si>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</si>
  <si>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</si>
  <si>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</si>
  <si>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</si>
  <si>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</si>
  <si>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</si>
  <si>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</si>
  <si>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</si>
  <si>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</si>
  <si>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</si>
  <si>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</si>
  <si>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</si>
  <si>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</si>
  <si>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</si>
  <si>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</si>
  <si>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</si>
  <si>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</si>
  <si>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</si>
  <si>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</si>
  <si>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</si>
  <si>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</si>
  <si>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</si>
  <si>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</si>
  <si>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</si>
  <si>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</si>
  <si>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</si>
  <si>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</si>
  <si>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</si>
  <si>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</si>
  <si>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</si>
  <si>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</si>
  <si>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</si>
  <si>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</si>
  <si>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</si>
  <si>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</si>
  <si>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</si>
  <si>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</si>
  <si>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</si>
  <si>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</si>
  <si>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</si>
  <si>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</si>
  <si>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</si>
  <si>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</si>
  <si>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</si>
  <si>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</si>
  <si>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</si>
  <si>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</si>
  <si>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</si>
  <si>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</si>
  <si>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</si>
  <si>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</si>
  <si>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</si>
  <si>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</si>
  <si>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</si>
  <si>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</si>
  <si>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</si>
  <si>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</si>
  <si>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</si>
  <si>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</si>
  <si>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</si>
  <si>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</si>
  <si>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</si>
  <si>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</si>
  <si>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</si>
  <si>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</si>
  <si>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</si>
  <si>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</si>
  <si>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</si>
  <si>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</si>
  <si>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</si>
  <si>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</si>
  <si>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</si>
  <si>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</si>
  <si>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</si>
  <si>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</si>
  <si>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</si>
  <si>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</si>
  <si>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</si>
  <si>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</si>
  <si>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</si>
  <si>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</si>
  <si>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</si>
  <si>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</si>
  <si>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</si>
  <si>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</si>
  <si>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</si>
  <si>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</si>
  <si>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</si>
  <si>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</si>
  <si>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</si>
  <si>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</si>
  <si>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</si>
  <si>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</si>
  <si>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</si>
  <si>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</si>
  <si>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</si>
  <si>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</si>
  <si>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</si>
  <si>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</si>
  <si>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</si>
  <si>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</si>
  <si>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</si>
  <si>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</si>
  <si>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</si>
  <si>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</si>
  <si>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</si>
  <si>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</si>
  <si>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</si>
  <si>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</si>
  <si>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</si>
  <si>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</si>
  <si>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</si>
  <si>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</si>
  <si>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</si>
  <si>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</si>
  <si>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</si>
  <si>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</si>
  <si>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</si>
  <si>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</si>
  <si>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</si>
  <si>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</si>
  <si>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</si>
  <si>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</si>
  <si>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</si>
  <si>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</si>
  <si>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</si>
  <si>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</si>
  <si>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</si>
  <si>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</si>
  <si>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</si>
  <si>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</si>
  <si>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</si>
  <si>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</si>
  <si>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</si>
  <si>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</si>
  <si>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</si>
  <si>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</si>
  <si>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</si>
  <si>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</si>
  <si>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</si>
  <si>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</si>
  <si>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</si>
  <si>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</si>
  <si>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</si>
  <si>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</si>
  <si>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</si>
  <si>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</si>
  <si>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</si>
  <si>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</si>
  <si>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</si>
  <si>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</si>
  <si>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</si>
  <si>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</si>
  <si>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</si>
  <si>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</si>
  <si>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</si>
  <si>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</si>
  <si>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</si>
  <si>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</si>
  <si>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</si>
  <si>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</si>
  <si>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</si>
  <si>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</si>
  <si>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</si>
  <si>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</si>
  <si>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</si>
  <si>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</si>
  <si>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</si>
  <si>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</si>
  <si>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</si>
  <si>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</si>
  <si>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</si>
  <si>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</si>
  <si>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</si>
  <si>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</si>
  <si>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</si>
  <si>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</si>
  <si>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</si>
  <si>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</si>
  <si>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</si>
  <si>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</si>
  <si>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</si>
  <si>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</si>
  <si>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</si>
  <si>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</si>
  <si>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</si>
  <si>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</si>
  <si>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</si>
  <si>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</si>
  <si>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</si>
  <si>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</si>
  <si>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</si>
  <si>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</si>
  <si>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</si>
  <si>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</si>
  <si>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</si>
  <si>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</si>
  <si>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</si>
  <si>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</si>
  <si>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</si>
  <si>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</si>
  <si>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</si>
  <si>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</si>
  <si>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</si>
  <si>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</si>
  <si>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</si>
  <si>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</si>
  <si>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</si>
  <si>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</si>
  <si>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</si>
  <si>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</si>
  <si>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</si>
  <si>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</si>
  <si>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</si>
  <si>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</si>
  <si>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</si>
  <si>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</si>
  <si>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</si>
  <si>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</si>
  <si>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</si>
  <si>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</si>
  <si>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</si>
  <si>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</si>
  <si>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</si>
  <si>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</si>
  <si>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</si>
  <si>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</si>
  <si>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</si>
  <si>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</si>
  <si>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</si>
  <si>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</si>
  <si>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</si>
  <si>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</si>
  <si>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</si>
  <si>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</si>
  <si>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</si>
  <si>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</si>
  <si>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</si>
  <si>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</si>
  <si>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</si>
  <si>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</si>
  <si>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</si>
  <si>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</si>
  <si>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</si>
  <si>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</si>
  <si>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</si>
  <si>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</si>
  <si>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</si>
  <si>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</si>
  <si>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</si>
  <si>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</si>
  <si>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</si>
  <si>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</si>
  <si>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</si>
  <si>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</si>
  <si>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</si>
  <si>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</si>
  <si>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</si>
  <si>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</si>
  <si>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</si>
  <si>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</si>
  <si>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</si>
  <si>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</si>
  <si>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</si>
  <si>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</si>
  <si>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</si>
  <si>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</si>
  <si>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</si>
  <si>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</si>
  <si>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</si>
  <si>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</si>
  <si>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</si>
  <si>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</si>
  <si>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</si>
  <si>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</si>
  <si>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</si>
  <si>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</si>
  <si>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</si>
  <si>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</si>
  <si>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</si>
  <si>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</si>
  <si>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</si>
  <si>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</si>
  <si>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</si>
  <si>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</si>
  <si>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</si>
  <si>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</si>
  <si>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</si>
  <si>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</si>
  <si>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</si>
  <si>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</si>
  <si>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</si>
  <si>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</si>
  <si>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</si>
  <si>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</si>
  <si>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</si>
  <si>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</si>
  <si>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</si>
  <si>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</si>
  <si>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</si>
  <si>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</si>
  <si>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</si>
  <si>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</si>
  <si>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</si>
  <si>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</si>
  <si>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</si>
  <si>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</si>
  <si>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</si>
  <si>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</si>
  <si>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</si>
  <si>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</si>
  <si>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</si>
  <si>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</si>
  <si>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</si>
  <si>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</si>
  <si>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</si>
  <si>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</si>
  <si>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</si>
  <si>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</si>
  <si>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</si>
  <si>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</si>
  <si>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</si>
  <si>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</si>
  <si>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</si>
  <si>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</si>
  <si>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</si>
  <si>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</si>
  <si>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</si>
  <si>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</si>
  <si>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</si>
  <si>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</si>
  <si>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</si>
  <si>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</si>
  <si>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</si>
  <si>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</si>
  <si>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</si>
  <si>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</si>
  <si>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</si>
  <si>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</si>
  <si>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</si>
  <si>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</si>
  <si>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</si>
  <si>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</si>
  <si>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</si>
  <si>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</si>
  <si>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</si>
  <si>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</si>
  <si>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</si>
  <si>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</si>
  <si>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</si>
  <si>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</si>
  <si>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</si>
  <si>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</si>
  <si>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</si>
  <si>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</si>
  <si>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</si>
  <si>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</si>
  <si>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</si>
  <si>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</si>
  <si>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</si>
  <si>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</si>
  <si>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</si>
  <si>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</si>
  <si>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</si>
  <si>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</si>
  <si>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</si>
  <si>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</si>
  <si>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</si>
  <si>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</si>
  <si>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</si>
  <si>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</si>
  <si>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</si>
  <si>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</si>
  <si>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</si>
  <si>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</si>
  <si>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</si>
  <si>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</si>
  <si>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</si>
  <si>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</si>
  <si>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</si>
  <si>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</si>
  <si>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</si>
  <si>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</si>
  <si>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</si>
  <si>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</si>
  <si>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</si>
  <si>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</si>
  <si>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</si>
  <si>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</si>
  <si>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</si>
  <si>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</si>
  <si>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</si>
  <si>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</si>
  <si>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</si>
  <si>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</si>
  <si>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</si>
  <si>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</si>
  <si>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</si>
  <si>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</si>
  <si>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</si>
  <si>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</si>
  <si>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</si>
  <si>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</si>
  <si>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</si>
  <si>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</si>
  <si>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</si>
  <si>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</si>
  <si>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</si>
  <si>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</si>
  <si>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</si>
  <si>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</si>
  <si>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</si>
  <si>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</si>
  <si>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</si>
  <si>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</si>
  <si>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</si>
  <si>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</si>
  <si>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</si>
  <si>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</si>
  <si>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</si>
  <si>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</si>
  <si>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</si>
  <si>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</si>
  <si>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</si>
  <si>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</si>
  <si>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</si>
  <si>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</si>
  <si>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</si>
  <si>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</si>
  <si>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</si>
  <si>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</si>
  <si>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</si>
  <si>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</si>
  <si>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</si>
  <si>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</si>
  <si>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</si>
  <si>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</si>
  <si>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</si>
  <si>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</si>
  <si>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</si>
  <si>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</si>
  <si>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</si>
  <si>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</si>
  <si>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</si>
  <si>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</si>
  <si>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</si>
  <si>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</si>
  <si>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</si>
  <si>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</si>
  <si>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</si>
  <si>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</si>
  <si>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</si>
  <si>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</si>
  <si>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</si>
  <si>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</si>
  <si>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</si>
  <si>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</si>
  <si>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</si>
  <si>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</si>
  <si>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</si>
  <si>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</si>
  <si>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</si>
  <si>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</si>
  <si>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</si>
  <si>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</si>
  <si>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</si>
  <si>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</si>
  <si>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</si>
  <si>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</si>
  <si>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</si>
  <si>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</si>
  <si>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</si>
  <si>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</si>
  <si>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</si>
  <si>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</si>
  <si>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</si>
  <si>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</si>
  <si>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</si>
  <si>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</si>
  <si>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</si>
  <si>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</si>
  <si>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</si>
  <si>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</si>
  <si>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</si>
  <si>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</si>
  <si>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</si>
  <si>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</si>
  <si>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</si>
  <si>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</si>
  <si>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</si>
  <si>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</si>
  <si>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</si>
  <si>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</si>
  <si>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</si>
  <si>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</si>
  <si>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</si>
  <si>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</si>
  <si>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</si>
  <si>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</si>
  <si>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</si>
  <si>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</si>
  <si>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</si>
  <si>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</si>
  <si>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</si>
  <si>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</si>
  <si>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</si>
  <si>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</si>
  <si>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</si>
  <si>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</si>
  <si>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</si>
  <si>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</si>
  <si>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</si>
  <si>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</si>
  <si>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</si>
  <si>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</si>
  <si>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</si>
  <si>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</si>
  <si>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</si>
  <si>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</si>
  <si>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</si>
  <si>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</si>
  <si>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</si>
  <si>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</si>
  <si>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</si>
  <si>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</si>
  <si>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</si>
  <si>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</si>
  <si>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</si>
  <si>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</si>
  <si>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</si>
  <si>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</si>
  <si>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</si>
  <si>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</si>
  <si>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</si>
  <si>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</si>
  <si>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</si>
  <si>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</si>
  <si>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</si>
  <si>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</si>
  <si>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</si>
  <si>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</si>
  <si>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</si>
  <si>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</si>
  <si>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</si>
  <si>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</si>
  <si>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</si>
  <si>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</si>
  <si>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</si>
  <si>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</si>
  <si>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</si>
  <si>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</si>
  <si>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</si>
  <si>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</si>
  <si>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</si>
  <si>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</si>
  <si>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</si>
  <si>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</si>
  <si>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</si>
  <si>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</si>
  <si>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</si>
  <si>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</si>
  <si>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</si>
  <si>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</si>
  <si>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</si>
  <si>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</si>
  <si>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</si>
  <si>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</si>
  <si>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</si>
  <si>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</si>
  <si>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</si>
  <si>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</si>
  <si>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</si>
  <si>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</si>
  <si>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</si>
  <si>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</si>
  <si>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</si>
  <si>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</si>
  <si>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</si>
  <si>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</si>
  <si>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</si>
  <si>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</si>
  <si>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</si>
  <si>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</si>
  <si>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</si>
  <si>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</si>
  <si>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</si>
  <si>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</si>
  <si>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</si>
  <si>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</si>
  <si>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</si>
  <si>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</si>
  <si>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</si>
  <si>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</si>
  <si>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</si>
  <si>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</si>
  <si>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</si>
  <si>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</si>
  <si>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</si>
  <si>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</si>
  <si>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</si>
  <si>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</si>
  <si>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</si>
  <si>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</si>
  <si>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</si>
  <si>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</si>
  <si>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</si>
  <si>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</si>
  <si>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</si>
  <si>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</si>
  <si>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</si>
  <si>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</si>
  <si>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</si>
  <si>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</si>
  <si>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</si>
  <si>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</si>
  <si>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</si>
  <si>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</si>
  <si>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</si>
  <si>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</si>
  <si>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</si>
  <si>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</si>
  <si>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</si>
  <si>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</si>
  <si>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</si>
  <si>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</si>
  <si>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</si>
  <si>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</si>
  <si>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</si>
  <si>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</si>
  <si>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</si>
  <si>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</si>
  <si>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</si>
  <si>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</si>
  <si>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</si>
  <si>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</si>
  <si>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</si>
  <si>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</si>
  <si>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</si>
  <si>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</si>
  <si>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</si>
  <si>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</si>
  <si>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</si>
  <si>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</si>
  <si>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</si>
  <si>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</si>
  <si>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</si>
  <si>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</si>
  <si>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</si>
  <si>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</si>
  <si>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</si>
  <si>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</si>
  <si>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</si>
  <si>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</si>
  <si>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</si>
  <si>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</si>
  <si>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</si>
  <si>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</si>
  <si>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</si>
  <si>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</si>
  <si>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</si>
  <si>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</si>
  <si>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</si>
  <si>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</si>
  <si>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</si>
  <si>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</si>
  <si>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</si>
  <si>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</si>
  <si>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</si>
  <si>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</si>
  <si>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</si>
  <si>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</si>
  <si>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</si>
  <si>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</si>
  <si>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</si>
  <si>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</si>
  <si>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</si>
  <si>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</si>
  <si>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</si>
  <si>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</si>
  <si>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</si>
  <si>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</si>
  <si>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</si>
  <si>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</si>
  <si>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</si>
  <si>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</si>
  <si>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</si>
  <si>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</si>
  <si>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</si>
  <si>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</si>
  <si>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</si>
  <si>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</si>
  <si>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</si>
  <si>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</si>
  <si>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</si>
  <si>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</si>
  <si>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</si>
  <si>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</si>
  <si>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</si>
  <si>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</si>
  <si>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</si>
  <si>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</si>
  <si>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</si>
  <si>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</si>
  <si>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</si>
  <si>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</si>
  <si>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</si>
  <si>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</si>
  <si>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</si>
  <si>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</si>
  <si>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</si>
  <si>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</si>
  <si>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</si>
  <si>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</si>
  <si>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</si>
  <si>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</si>
  <si>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</si>
  <si>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</si>
  <si>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</si>
  <si>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</si>
  <si>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</si>
  <si>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</si>
  <si>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</si>
  <si>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</si>
  <si>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</si>
  <si>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</si>
  <si>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</si>
  <si>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</si>
  <si>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</si>
  <si>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</si>
  <si>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</si>
  <si>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</si>
  <si>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</si>
  <si>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</si>
  <si>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</si>
  <si>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</si>
  <si>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</si>
  <si>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</si>
  <si>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</si>
  <si>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</si>
  <si>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</si>
  <si>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</si>
  <si>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</si>
  <si>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</si>
  <si>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</si>
  <si>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</si>
  <si>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</si>
  <si>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</si>
  <si>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</si>
  <si>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</si>
  <si>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</si>
  <si>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</si>
  <si>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</si>
  <si>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</si>
  <si>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</si>
  <si>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</si>
  <si>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</si>
  <si>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</si>
  <si>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</si>
  <si>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</si>
  <si>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</si>
  <si>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</si>
  <si>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</si>
  <si>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</si>
  <si>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</si>
  <si>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</si>
  <si>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</si>
  <si>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</si>
  <si>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</si>
  <si>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</si>
  <si>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</si>
  <si>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</si>
  <si>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</si>
  <si>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</si>
  <si>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</si>
  <si>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</si>
  <si>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</si>
  <si>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</si>
  <si>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</si>
  <si>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</si>
  <si>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</si>
  <si>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</si>
  <si>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</si>
  <si>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</si>
  <si>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</si>
  <si>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</si>
  <si>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</si>
  <si>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</si>
  <si>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</si>
  <si>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</si>
  <si>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</si>
  <si>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</si>
  <si>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</si>
  <si>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</si>
  <si>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</si>
  <si>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</si>
  <si>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</si>
  <si>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</si>
  <si>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</si>
  <si>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</si>
  <si>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</si>
  <si>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</si>
  <si>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</si>
  <si>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</si>
  <si>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</si>
  <si>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</si>
  <si>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</si>
  <si>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</si>
  <si>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</si>
  <si>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</si>
  <si>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</si>
  <si>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</si>
  <si>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</si>
  <si>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</si>
  <si>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</si>
  <si>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</si>
  <si>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</si>
  <si>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</si>
  <si>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</si>
  <si>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</si>
  <si>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</si>
  <si>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</si>
  <si>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</si>
  <si>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</si>
  <si>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</si>
  <si>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</si>
  <si>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</si>
  <si>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</si>
  <si>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</si>
  <si>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</si>
  <si>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</si>
  <si>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</si>
  <si>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</si>
  <si>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</si>
  <si>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</si>
  <si>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</si>
  <si>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</si>
  <si>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</si>
  <si>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</si>
  <si>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</si>
  <si>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</si>
  <si>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</si>
  <si>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</si>
  <si>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</si>
  <si>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</si>
  <si>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</si>
  <si>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</si>
  <si>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</si>
  <si>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</si>
  <si>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</si>
  <si>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</si>
  <si>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</si>
  <si>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</si>
  <si>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</si>
  <si>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</si>
  <si>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</si>
  <si>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</si>
  <si>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</si>
  <si>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</si>
  <si>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</si>
  <si>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</si>
  <si>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</si>
  <si>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</si>
  <si>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</si>
  <si>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</si>
  <si>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</si>
  <si>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</si>
  <si>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</si>
  <si>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</si>
  <si>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</si>
  <si>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</si>
  <si>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</si>
  <si>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</si>
  <si>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</si>
  <si>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</si>
  <si>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</si>
  <si>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</si>
  <si>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</si>
  <si>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</si>
  <si>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</si>
  <si>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</si>
  <si>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</si>
  <si>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</si>
  <si>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</si>
  <si>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</si>
  <si>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</si>
  <si>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</si>
  <si>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</si>
  <si>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</si>
  <si>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</si>
  <si>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</si>
  <si>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</si>
  <si>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</si>
  <si>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</si>
  <si>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</si>
  <si>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</si>
  <si>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</si>
  <si>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</si>
  <si>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</si>
  <si>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</si>
  <si>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</si>
  <si>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</si>
  <si>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</si>
  <si>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</si>
  <si>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</si>
  <si>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</si>
  <si>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</si>
  <si>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</si>
  <si>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</si>
  <si>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</si>
  <si>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</si>
  <si>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</si>
  <si>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</si>
  <si>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</si>
  <si>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</si>
  <si>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</si>
  <si>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</si>
  <si>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</si>
  <si>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</si>
  <si>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</si>
  <si>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</si>
  <si>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</si>
  <si>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</si>
  <si>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</si>
  <si>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</si>
  <si>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</si>
  <si>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</si>
  <si>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</si>
  <si>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</si>
  <si>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</si>
  <si>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</si>
  <si>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</si>
  <si>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</si>
  <si>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</si>
  <si>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</si>
  <si>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</si>
  <si>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</si>
  <si>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</si>
  <si>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</si>
  <si>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</si>
  <si>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</si>
  <si>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</si>
  <si>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</si>
  <si>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</si>
  <si>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</si>
  <si>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</si>
  <si>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</si>
  <si>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</si>
  <si>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</si>
  <si>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</si>
  <si>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</si>
  <si>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</si>
  <si>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</si>
  <si>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</si>
  <si>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</si>
  <si>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</si>
  <si>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</si>
  <si>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</si>
  <si>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</si>
  <si>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</si>
  <si>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</si>
  <si>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</si>
  <si>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</si>
  <si>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</si>
  <si>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</si>
  <si>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</si>
  <si>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</si>
  <si>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</si>
  <si>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</si>
  <si>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</si>
  <si>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</si>
  <si>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</si>
  <si>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</si>
  <si>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</si>
  <si>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</si>
  <si>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</si>
  <si>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</si>
  <si>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</si>
  <si>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</si>
  <si>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</si>
  <si>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</si>
  <si>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</si>
  <si>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</si>
  <si>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</si>
  <si>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</si>
  <si>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</si>
  <si>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</si>
  <si>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</si>
  <si>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</si>
  <si>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</si>
  <si>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</si>
  <si>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</si>
  <si>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</si>
  <si>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</si>
  <si>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</si>
  <si>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</si>
  <si>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</si>
  <si>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</si>
  <si>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</si>
  <si>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</si>
  <si>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</si>
  <si>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</si>
  <si>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</si>
  <si>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</si>
  <si>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</si>
  <si>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</si>
  <si>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</si>
  <si>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</si>
  <si>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</si>
  <si>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</si>
  <si>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</si>
  <si>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</si>
  <si>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</si>
  <si>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</si>
  <si>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</si>
  <si>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</si>
  <si>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</si>
  <si>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</si>
  <si>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</si>
  <si>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</si>
  <si>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</si>
  <si>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</si>
  <si>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</si>
  <si>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</si>
  <si>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</si>
  <si>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</si>
  <si>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</si>
  <si>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</si>
  <si>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</si>
  <si>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</si>
  <si>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</si>
  <si>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</si>
  <si>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</si>
  <si>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</si>
  <si>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</si>
  <si>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</si>
  <si>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</si>
  <si>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</si>
  <si>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</si>
  <si>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</si>
  <si>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</si>
  <si>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</si>
  <si>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</si>
  <si>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</si>
  <si>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</si>
  <si>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</si>
  <si>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</si>
  <si>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</si>
  <si>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</si>
  <si>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</si>
  <si>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</si>
  <si>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</si>
  <si>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</si>
  <si>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</si>
  <si>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</si>
  <si>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</si>
  <si>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</si>
  <si>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</si>
  <si>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</si>
  <si>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</si>
  <si>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</si>
  <si>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</si>
  <si>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</si>
  <si>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</si>
  <si>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</si>
  <si>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</si>
  <si>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</si>
  <si>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</si>
  <si>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</si>
  <si>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</si>
  <si>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</si>
  <si>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</si>
  <si>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</si>
  <si>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</si>
  <si>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</si>
  <si>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</si>
  <si>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</si>
  <si>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</si>
  <si>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</si>
  <si>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</si>
  <si>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</si>
  <si>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</si>
  <si>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</si>
  <si>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</si>
  <si>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</si>
  <si>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</si>
  <si>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</si>
  <si>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</si>
  <si>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</si>
  <si>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</si>
  <si>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</si>
  <si>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</si>
  <si>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</si>
  <si>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</si>
  <si>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</si>
  <si>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</si>
  <si>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</si>
  <si>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</si>
  <si>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</si>
  <si>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</si>
  <si>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</si>
  <si>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</si>
  <si>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</si>
  <si>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</si>
  <si>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</si>
  <si>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</si>
  <si>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</si>
  <si>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</si>
  <si>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</si>
  <si>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</si>
  <si>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</si>
  <si>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</si>
  <si>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</si>
  <si>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</si>
  <si>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</si>
  <si>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</si>
  <si>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</si>
  <si>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</si>
  <si>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</si>
  <si>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</si>
  <si>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</si>
  <si>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</si>
  <si>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</si>
  <si>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</si>
  <si>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</si>
  <si>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</si>
  <si>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</si>
  <si>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</si>
  <si>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</si>
  <si>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</si>
  <si>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</si>
  <si>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</si>
  <si>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</si>
  <si>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</si>
  <si>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</si>
  <si>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</si>
  <si>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</si>
  <si>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</si>
  <si>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</si>
  <si>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</si>
  <si>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</si>
  <si>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</si>
  <si>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</si>
  <si>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</si>
  <si>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</si>
  <si>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</si>
  <si>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</si>
  <si>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</si>
  <si>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</si>
  <si>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</si>
  <si>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</si>
  <si>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</si>
  <si>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</si>
  <si>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</si>
  <si>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</si>
  <si>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</si>
  <si>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</si>
  <si>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</si>
  <si>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</si>
  <si>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</si>
  <si>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</si>
  <si>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</si>
  <si>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</si>
  <si>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</si>
  <si>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</si>
  <si>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</si>
  <si>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</si>
  <si>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</si>
  <si>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</si>
  <si>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</si>
  <si>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</si>
  <si>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</si>
  <si>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</si>
  <si>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</si>
  <si>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</si>
  <si>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</si>
  <si>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</si>
  <si>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</si>
  <si>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</si>
  <si>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</si>
  <si>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</si>
  <si>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</si>
  <si>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</si>
  <si>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</si>
  <si>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</si>
  <si>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</si>
  <si>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</si>
  <si>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</si>
  <si>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</si>
  <si>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</si>
  <si>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</si>
  <si>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</si>
  <si>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</si>
  <si>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</si>
  <si>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</si>
  <si>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</si>
  <si>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</si>
  <si>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</si>
  <si>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</si>
  <si>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</si>
  <si>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</si>
  <si>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</si>
  <si>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</si>
  <si>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</si>
  <si>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</si>
  <si>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</si>
  <si>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</si>
  <si>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</si>
  <si>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</si>
  <si>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</si>
  <si>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</si>
  <si>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</si>
  <si>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</si>
  <si>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</si>
  <si>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</si>
  <si>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</si>
  <si>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</si>
  <si>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</si>
  <si>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</si>
  <si>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</si>
  <si>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</si>
  <si>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</si>
  <si>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</si>
  <si>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</si>
  <si>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</si>
  <si>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</si>
  <si>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</si>
  <si>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</si>
  <si>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</si>
  <si>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</si>
  <si>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</si>
  <si>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</si>
  <si>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</si>
  <si>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</si>
  <si>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</si>
  <si>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</si>
  <si>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</si>
  <si>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</si>
  <si>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</si>
  <si>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</si>
  <si>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</si>
  <si>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</si>
  <si>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</si>
  <si>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</si>
  <si>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</si>
  <si>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</si>
  <si>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</si>
  <si>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</si>
  <si>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</si>
  <si>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</si>
  <si>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</si>
  <si>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</si>
  <si>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</si>
  <si>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</si>
  <si>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</si>
  <si>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</si>
  <si>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</si>
  <si>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</si>
  <si>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</si>
  <si>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</si>
  <si>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</si>
  <si>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</si>
  <si>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</si>
  <si>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</si>
  <si>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</si>
  <si>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</si>
  <si>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</si>
  <si>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</si>
  <si>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</si>
  <si>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</si>
  <si>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</si>
  <si>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</si>
  <si>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</si>
  <si>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</si>
  <si>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</si>
  <si>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</si>
  <si>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</si>
  <si>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</si>
  <si>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</si>
  <si>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</si>
  <si>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</si>
  <si>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</si>
  <si>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</si>
  <si>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</si>
  <si>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</si>
  <si>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</si>
  <si>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</si>
  <si>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</si>
  <si>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</si>
  <si>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</si>
  <si>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</si>
  <si>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</si>
  <si>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</si>
  <si>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</si>
  <si>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</si>
  <si>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</si>
  <si>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</si>
  <si>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</si>
  <si>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</si>
  <si>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</si>
  <si>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</si>
  <si>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</si>
  <si>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</si>
  <si>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</si>
  <si>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</si>
  <si>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</si>
  <si>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</si>
  <si>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</si>
  <si>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</si>
  <si>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</si>
  <si>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</si>
  <si>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</si>
  <si>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</si>
  <si>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</si>
  <si>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</si>
  <si>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</si>
  <si>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</si>
  <si>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</si>
  <si>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</si>
  <si>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</si>
  <si>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</si>
  <si>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</si>
  <si>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</si>
  <si>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</si>
  <si>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</si>
  <si>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</si>
  <si>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</si>
  <si>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</si>
  <si>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</si>
  <si>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</si>
  <si>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</si>
  <si>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</si>
  <si>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</si>
  <si>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</si>
  <si>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</si>
  <si>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</si>
  <si>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</si>
  <si>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</si>
  <si>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</si>
  <si>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</si>
  <si>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</si>
  <si>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</si>
  <si>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</si>
  <si>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</si>
  <si>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</si>
  <si>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</si>
  <si>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</si>
  <si>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</si>
  <si>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</si>
  <si>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</si>
  <si>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</si>
  <si>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</si>
  <si>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</si>
  <si>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</si>
  <si>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</si>
  <si>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</si>
  <si>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</si>
  <si>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</si>
  <si>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</si>
  <si>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</si>
  <si>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</si>
  <si>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</si>
  <si>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</si>
  <si>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</si>
  <si>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</si>
  <si>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</si>
  <si>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</si>
  <si>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</si>
  <si>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</si>
  <si>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</si>
  <si>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</si>
  <si>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</si>
  <si>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</si>
  <si>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</si>
  <si>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</si>
  <si>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</si>
  <si>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</si>
  <si>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</si>
  <si>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</si>
  <si>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</si>
  <si>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</si>
  <si>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</si>
  <si>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</si>
  <si>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</si>
  <si>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</si>
  <si>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</si>
  <si>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</si>
  <si>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</si>
  <si>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</si>
  <si>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</si>
  <si>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</si>
  <si>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</si>
  <si>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</si>
  <si>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</si>
  <si>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</si>
  <si>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</si>
  <si>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</si>
  <si>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</si>
  <si>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</si>
  <si>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</si>
  <si>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</si>
  <si>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</si>
  <si>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</si>
  <si>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</si>
  <si>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</si>
  <si>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</si>
  <si>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</si>
  <si>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</si>
  <si>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</si>
  <si>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</si>
  <si>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</si>
  <si>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</si>
  <si>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</si>
  <si>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</si>
  <si>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</si>
  <si>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</si>
  <si>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</si>
  <si>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</si>
  <si>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</si>
  <si>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</si>
  <si>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</si>
  <si>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</si>
  <si>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</si>
  <si>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</si>
  <si>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</si>
  <si>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</si>
  <si>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</si>
  <si>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</si>
  <si>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</si>
  <si>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</si>
  <si>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</si>
  <si>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</si>
  <si>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</si>
  <si>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</si>
  <si>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</si>
  <si>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</si>
  <si>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</si>
  <si>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</si>
  <si>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</si>
  <si>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</si>
  <si>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</si>
  <si>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</si>
  <si>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</si>
  <si>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</si>
  <si>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</si>
  <si>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</si>
  <si>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</si>
  <si>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</si>
  <si>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</si>
  <si>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</si>
  <si>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</si>
  <si>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</si>
  <si>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</si>
  <si>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</si>
  <si>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</si>
  <si>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</si>
  <si>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</si>
  <si>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</si>
  <si>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</si>
  <si>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</si>
  <si>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</si>
  <si>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</si>
  <si>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</si>
  <si>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</si>
  <si>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</si>
  <si>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</si>
  <si>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</si>
  <si>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</si>
  <si>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</si>
  <si>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</si>
  <si>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</si>
  <si>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</si>
  <si>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</si>
  <si>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</si>
  <si>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</si>
  <si>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</si>
  <si>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</si>
  <si>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</si>
  <si>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</si>
  <si>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</si>
  <si>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</si>
  <si>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</si>
  <si>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</si>
  <si>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</si>
  <si>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</si>
  <si>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</si>
  <si>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</si>
  <si>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</si>
  <si>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</si>
  <si>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</si>
  <si>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</si>
  <si>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</si>
  <si>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</si>
  <si>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</si>
  <si>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</si>
  <si>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</si>
  <si>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</si>
  <si>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</si>
  <si>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</si>
  <si>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</si>
  <si>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</si>
  <si>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</si>
  <si>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</si>
  <si>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</si>
  <si>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</si>
  <si>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</si>
  <si>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</si>
  <si>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</si>
  <si>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</si>
  <si>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</si>
  <si>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</si>
  <si>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</si>
  <si>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</si>
  <si>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</si>
  <si>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</si>
  <si>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</si>
  <si>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</si>
  <si>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</si>
  <si>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</si>
  <si>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</si>
  <si>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</si>
  <si>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</si>
  <si>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</si>
  <si>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</si>
  <si>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</si>
  <si>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</si>
  <si>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</si>
  <si>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</si>
  <si>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</si>
  <si>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</si>
  <si>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</si>
  <si>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</si>
  <si>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</si>
  <si>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</si>
  <si>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</si>
  <si>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</si>
  <si>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</si>
  <si>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</si>
  <si>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</si>
  <si>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</si>
  <si>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</si>
  <si>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</si>
  <si>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</si>
  <si>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</si>
  <si>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</si>
  <si>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</si>
  <si>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</si>
  <si>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</si>
  <si>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</si>
  <si>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</si>
  <si>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</si>
  <si>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</si>
  <si>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</si>
  <si>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</si>
  <si>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</si>
  <si>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</si>
  <si>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</si>
  <si>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</si>
  <si>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</si>
  <si>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</si>
  <si>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</si>
  <si>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</si>
  <si>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</si>
  <si>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</si>
  <si>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</si>
  <si>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</si>
  <si>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</si>
  <si>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</si>
  <si>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</si>
  <si>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</si>
  <si>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</si>
  <si>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</si>
  <si>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</si>
  <si>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</si>
  <si>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</si>
  <si>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</si>
  <si>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</si>
  <si>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</si>
  <si>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</si>
  <si>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</si>
  <si>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</si>
  <si>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</si>
  <si>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</si>
  <si>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</si>
  <si>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</si>
  <si>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</si>
  <si>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</si>
  <si>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</si>
  <si>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</si>
  <si>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</si>
  <si>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</si>
  <si>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</si>
  <si>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</si>
  <si>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</si>
  <si>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</si>
  <si>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</si>
  <si>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</si>
  <si>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</si>
  <si>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</si>
  <si>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</si>
  <si>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</si>
  <si>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</si>
  <si>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</si>
  <si>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</si>
  <si>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</si>
  <si>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</si>
  <si>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</si>
  <si>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</si>
  <si>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</si>
  <si>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</si>
  <si>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</si>
  <si>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</si>
  <si>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</si>
  <si>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</si>
  <si>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</si>
  <si>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</si>
  <si>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</si>
  <si>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</si>
  <si>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</si>
  <si>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</si>
  <si>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</si>
  <si>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</si>
  <si>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</si>
  <si>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</si>
  <si>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</si>
  <si>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</si>
  <si>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</si>
  <si>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</si>
  <si>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</si>
  <si>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</si>
  <si>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</si>
  <si>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</si>
  <si>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</si>
  <si>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</si>
  <si>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</si>
  <si>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</si>
  <si>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</si>
  <si>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</si>
  <si>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</si>
  <si>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</si>
  <si>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</si>
  <si>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</si>
  <si>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</si>
  <si>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</si>
  <si>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</si>
  <si>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</si>
  <si>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</si>
  <si>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</si>
  <si>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</si>
  <si>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</si>
  <si>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</si>
  <si>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</si>
  <si>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</si>
  <si>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</si>
  <si>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</si>
  <si>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</si>
  <si>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</si>
  <si>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</si>
  <si>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</si>
  <si>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</si>
  <si>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</si>
  <si>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</si>
  <si>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</si>
  <si>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</si>
  <si>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</si>
  <si>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</si>
  <si>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</si>
  <si>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</si>
  <si>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</si>
  <si>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</si>
  <si>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</si>
  <si>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</si>
  <si>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</si>
  <si>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</si>
  <si>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</si>
  <si>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</si>
  <si>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</si>
  <si>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</si>
  <si>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</si>
  <si>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</si>
  <si>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</si>
  <si>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</si>
  <si>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</si>
  <si>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</si>
  <si>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</si>
  <si>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</si>
  <si>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</si>
  <si>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</si>
  <si>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</si>
  <si>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</si>
  <si>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</si>
  <si>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</si>
  <si>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</si>
  <si>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</si>
  <si>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</si>
  <si>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</si>
  <si>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</si>
  <si>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</si>
  <si>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</si>
  <si>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</si>
  <si>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</si>
  <si>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</si>
  <si>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</si>
  <si>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</si>
  <si>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</si>
  <si>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</si>
  <si>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</si>
  <si>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</si>
  <si>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</si>
  <si>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</si>
  <si>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</si>
  <si>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</si>
  <si>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</si>
  <si>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</si>
  <si>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</si>
  <si>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</si>
  <si>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</si>
  <si>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</si>
  <si>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</si>
  <si>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</si>
  <si>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</si>
  <si>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</si>
  <si>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</si>
  <si>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</si>
  <si>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</si>
  <si>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</si>
  <si>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</si>
  <si>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</si>
  <si>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</si>
  <si>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</si>
  <si>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</si>
  <si>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</si>
  <si>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</si>
  <si>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</si>
  <si>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</si>
  <si>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</si>
  <si>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</si>
  <si>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</si>
  <si>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</si>
  <si>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</si>
  <si>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</si>
  <si>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</si>
  <si>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</si>
  <si>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</si>
  <si>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</si>
  <si>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</si>
  <si>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</si>
  <si>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</si>
  <si>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</si>
  <si>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</si>
  <si>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</si>
  <si>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</si>
  <si>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</si>
  <si>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</si>
  <si>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</si>
  <si>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</si>
  <si>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</si>
  <si>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</si>
  <si>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</si>
  <si>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</si>
  <si>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</si>
  <si>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</si>
  <si>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</si>
  <si>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</si>
  <si>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</si>
  <si>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</si>
  <si>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</si>
  <si>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</si>
  <si>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</si>
  <si>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</si>
  <si>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</si>
  <si>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</si>
  <si>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</si>
  <si>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</si>
  <si>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</si>
  <si>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</si>
  <si>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</si>
  <si>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</si>
  <si>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</si>
  <si>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</si>
  <si>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</si>
  <si>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</si>
  <si>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</si>
  <si>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</si>
  <si>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</si>
  <si>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</si>
  <si>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</si>
  <si>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</si>
  <si>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</si>
  <si>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</si>
  <si>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</si>
  <si>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</si>
  <si>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</si>
  <si>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</si>
  <si>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</si>
  <si>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</si>
  <si>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</si>
  <si>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</si>
  <si>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</si>
  <si>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</si>
  <si>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</si>
  <si>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</si>
  <si>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</si>
  <si>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</si>
  <si>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</si>
  <si>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</si>
  <si>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</si>
  <si>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</si>
  <si>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</si>
  <si>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</si>
  <si>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</si>
  <si>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</si>
  <si>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</si>
  <si>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</si>
  <si>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</si>
  <si>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</si>
  <si>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</si>
  <si>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</si>
  <si>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</si>
  <si>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</si>
  <si>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</si>
  <si>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</si>
  <si>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</si>
  <si>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</si>
  <si>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</si>
  <si>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</si>
  <si>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</si>
  <si>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</si>
  <si>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</si>
  <si>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</si>
  <si>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</si>
  <si>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</si>
  <si>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</si>
  <si>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</si>
  <si>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</si>
  <si>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</si>
  <si>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</si>
  <si>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</si>
  <si>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</si>
  <si>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</si>
  <si>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</si>
  <si>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</si>
  <si>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</si>
  <si>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</si>
  <si>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</si>
  <si>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</si>
  <si>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</si>
  <si>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</si>
  <si>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</si>
  <si>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</si>
  <si>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</si>
  <si>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</si>
  <si>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</si>
  <si>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</si>
  <si>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</si>
  <si>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</si>
  <si>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</si>
  <si>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</si>
  <si>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</si>
  <si>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</si>
  <si>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</si>
  <si>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</si>
  <si>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</si>
  <si>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</si>
  <si>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</si>
  <si>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</si>
  <si>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</si>
  <si>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</si>
  <si>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</si>
  <si>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</si>
  <si>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</si>
  <si>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</si>
  <si>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</si>
  <si>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</si>
  <si>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</si>
  <si>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</si>
  <si>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</si>
  <si>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</si>
  <si>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</si>
  <si>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</si>
  <si>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</si>
  <si>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</si>
  <si>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</si>
  <si>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</si>
  <si>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</si>
  <si>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</si>
  <si>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</si>
  <si>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</si>
  <si>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</si>
  <si>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</si>
  <si>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</si>
  <si>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</si>
  <si>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</si>
  <si>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</si>
  <si>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</si>
  <si>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</si>
  <si>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</si>
  <si>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</si>
  <si>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</si>
  <si>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</si>
  <si>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</si>
  <si>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</si>
  <si>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</si>
  <si>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</si>
  <si>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</si>
  <si>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</si>
  <si>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</si>
  <si>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</si>
  <si>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</si>
  <si>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</si>
  <si>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</si>
  <si>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</si>
  <si>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</si>
  <si>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</si>
  <si>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</si>
  <si>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</si>
  <si>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</si>
  <si>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</si>
  <si>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</si>
  <si>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</si>
  <si>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</si>
  <si>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</si>
  <si>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</si>
  <si>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</si>
  <si>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</si>
  <si>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</si>
  <si>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</si>
  <si>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</si>
  <si>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</si>
  <si>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</si>
  <si>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</si>
  <si>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</si>
  <si>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</si>
  <si>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</si>
  <si>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</si>
  <si>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</si>
  <si>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</si>
  <si>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</si>
  <si>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</si>
  <si>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</si>
  <si>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</si>
  <si>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</si>
  <si>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</si>
  <si>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</si>
  <si>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</si>
  <si>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</si>
  <si>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</si>
  <si>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</si>
  <si>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</si>
  <si>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</si>
  <si>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</si>
  <si>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</si>
  <si>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</si>
  <si>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</si>
  <si>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</si>
  <si>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</si>
  <si>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</si>
  <si>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</si>
  <si>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</si>
  <si>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</si>
  <si>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</si>
  <si>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</si>
  <si>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</si>
  <si>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</si>
  <si>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</si>
  <si>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</si>
  <si>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</si>
  <si>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</si>
  <si>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</si>
  <si>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</si>
  <si>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</si>
  <si>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</si>
  <si>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</si>
  <si>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</si>
  <si>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</si>
  <si>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</si>
  <si>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</si>
  <si>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</si>
  <si>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</si>
  <si>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</si>
  <si>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</si>
  <si>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</si>
  <si>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</si>
  <si>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</si>
  <si>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</si>
  <si>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</si>
  <si>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</si>
  <si>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</si>
  <si>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</si>
  <si>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</si>
  <si>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</si>
  <si>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</si>
  <si>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</si>
  <si>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</si>
  <si>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</si>
  <si>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</si>
  <si>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</si>
  <si>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</si>
  <si>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</si>
  <si>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</si>
  <si>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</si>
  <si>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</si>
  <si>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</si>
  <si>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</si>
  <si>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</si>
  <si>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</si>
  <si>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</si>
  <si>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</si>
  <si>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</si>
  <si>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</si>
  <si>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</si>
  <si>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</si>
  <si>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</si>
  <si>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</si>
  <si>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</si>
  <si>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</si>
  <si>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</si>
  <si>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</si>
  <si>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</si>
  <si>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</si>
  <si>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</si>
  <si>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</si>
  <si>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</si>
  <si>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</si>
  <si>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</si>
  <si>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</si>
  <si>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</si>
  <si>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</si>
  <si>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</si>
  <si>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</si>
  <si>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</si>
  <si>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</si>
  <si>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</si>
  <si>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</si>
  <si>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</si>
  <si>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</si>
  <si>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</si>
  <si>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</si>
  <si>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</si>
  <si>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</si>
  <si>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</si>
  <si>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</si>
  <si>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</si>
  <si>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</si>
  <si>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</si>
  <si>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</si>
  <si>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</si>
  <si>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</si>
  <si>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</si>
  <si>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</si>
  <si>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</si>
  <si>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</si>
  <si>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</si>
  <si>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</si>
  <si>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</si>
  <si>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</si>
  <si>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</si>
  <si>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</si>
  <si>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</si>
  <si>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</si>
  <si>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</si>
  <si>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</si>
  <si>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</si>
  <si>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</si>
  <si>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</si>
  <si>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</si>
  <si>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</si>
  <si>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</si>
  <si>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</si>
  <si>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</si>
  <si>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</si>
  <si>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</si>
  <si>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</si>
  <si>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</si>
  <si>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</si>
  <si>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</si>
  <si>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</si>
  <si>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</si>
  <si>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</si>
  <si>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</si>
  <si>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</si>
  <si>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</si>
  <si>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</si>
  <si>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</si>
  <si>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</si>
  <si>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</si>
  <si>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</si>
  <si>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</si>
  <si>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</si>
  <si>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</si>
  <si>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</si>
  <si>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</si>
  <si>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</si>
  <si>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</si>
  <si>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</si>
  <si>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</si>
  <si>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</si>
  <si>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</si>
  <si>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</si>
  <si>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</si>
  <si>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</si>
  <si>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</si>
  <si>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</si>
  <si>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</si>
  <si>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</si>
  <si>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</si>
  <si>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</si>
  <si>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</si>
  <si>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</si>
  <si>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</si>
  <si>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</si>
  <si>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</si>
  <si>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</si>
  <si>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</si>
  <si>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</si>
  <si>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</si>
  <si>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</si>
  <si>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</si>
  <si>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</si>
  <si>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</si>
  <si>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</si>
  <si>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</si>
  <si>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</si>
  <si>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</si>
  <si>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</si>
  <si>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</si>
  <si>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</si>
  <si>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</si>
  <si>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</si>
  <si>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</si>
  <si>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</si>
  <si>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</si>
  <si>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</si>
  <si>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</si>
  <si>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</si>
  <si>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</si>
  <si>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</si>
  <si>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</si>
  <si>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</si>
  <si>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</si>
  <si>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</si>
  <si>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</si>
  <si>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</si>
  <si>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</si>
  <si>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</si>
  <si>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</si>
  <si>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</si>
  <si>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</si>
  <si>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</si>
  <si>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</si>
  <si>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</si>
  <si>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</si>
  <si>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</si>
  <si>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</si>
  <si>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</si>
  <si>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</si>
  <si>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</si>
  <si>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</si>
  <si>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</si>
  <si>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</si>
  <si>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</si>
  <si>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</si>
  <si>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</si>
  <si>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</si>
  <si>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</si>
  <si>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</si>
  <si>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</si>
  <si>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</si>
  <si>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</si>
  <si>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</si>
  <si>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</si>
  <si>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</si>
  <si>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</si>
  <si>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</si>
  <si>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</si>
  <si>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</si>
  <si>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</si>
  <si>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</si>
  <si>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</si>
  <si>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</si>
  <si>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</si>
  <si>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</si>
  <si>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</si>
  <si>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</si>
  <si>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</si>
  <si>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</si>
  <si>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</si>
  <si>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</si>
  <si>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</si>
  <si>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</si>
  <si>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</si>
  <si>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</si>
  <si>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</si>
  <si>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</si>
  <si>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</si>
  <si>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</si>
  <si>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</si>
  <si>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</si>
  <si>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</si>
  <si>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</si>
  <si>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</si>
  <si>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</si>
  <si>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</si>
  <si>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</si>
  <si>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</si>
  <si>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</si>
  <si>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</si>
  <si>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</si>
  <si>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</si>
  <si>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</si>
  <si>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</si>
  <si>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</si>
  <si>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</si>
  <si>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</si>
  <si>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</si>
  <si>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</si>
  <si>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</si>
  <si>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</si>
  <si>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</si>
  <si>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</si>
  <si>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</si>
  <si>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</si>
  <si>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</si>
  <si>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</si>
  <si>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</si>
  <si>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</si>
  <si>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</si>
  <si>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</si>
  <si>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</si>
  <si>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</si>
  <si>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</si>
  <si>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</si>
  <si>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</si>
  <si>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</si>
  <si>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</si>
  <si>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</si>
  <si>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</si>
  <si>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</si>
  <si>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</si>
  <si>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</si>
  <si>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</si>
  <si>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</si>
  <si>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</si>
  <si>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</si>
  <si>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</si>
  <si>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</si>
  <si>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</si>
  <si>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</si>
  <si>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</si>
  <si>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</si>
  <si>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</si>
  <si>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</si>
  <si>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</si>
  <si>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</si>
  <si>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</si>
  <si>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</si>
  <si>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</si>
  <si>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</si>
  <si>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</si>
  <si>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</si>
  <si>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</si>
  <si>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</si>
  <si>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</si>
  <si>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</si>
  <si>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</si>
  <si>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</si>
  <si>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</si>
  <si>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</si>
  <si>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</si>
  <si>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</si>
  <si>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</si>
  <si>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</si>
  <si>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</si>
  <si>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</si>
  <si>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</si>
  <si>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</si>
  <si>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</si>
  <si>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</si>
  <si>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</si>
  <si>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</si>
  <si>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</si>
  <si>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</si>
  <si>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</si>
  <si>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</si>
  <si>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</si>
  <si>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</si>
  <si>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</si>
  <si>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</si>
  <si>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</si>
  <si>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</si>
  <si>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</si>
  <si>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</si>
  <si>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</si>
  <si>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</si>
  <si>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</si>
  <si>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</si>
  <si>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</si>
  <si>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</si>
  <si>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</si>
  <si>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</si>
  <si>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</si>
  <si>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</si>
  <si>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</si>
  <si>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</si>
  <si>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</si>
  <si>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</si>
  <si>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</si>
  <si>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</si>
  <si>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</si>
  <si>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</si>
  <si>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</si>
  <si>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</si>
  <si>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</si>
  <si>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</si>
  <si>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</si>
  <si>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</si>
  <si>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</si>
  <si>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</si>
  <si>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</si>
  <si>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</si>
  <si>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</si>
  <si>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</si>
  <si>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</si>
  <si>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</si>
  <si>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</si>
  <si>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</si>
  <si>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</si>
  <si>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</si>
  <si>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</si>
  <si>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</si>
  <si>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</si>
  <si>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</si>
  <si>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</si>
  <si>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</si>
  <si>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</si>
  <si>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</si>
  <si>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</si>
  <si>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</si>
  <si>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</si>
  <si>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</si>
  <si>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</si>
  <si>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</si>
  <si>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</si>
  <si>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</si>
  <si>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</si>
  <si>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</si>
  <si>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</si>
  <si>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</si>
  <si>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</si>
  <si>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</si>
  <si>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</si>
  <si>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</si>
  <si>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</si>
  <si>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</si>
  <si>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</si>
  <si>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</si>
  <si>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</si>
  <si>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</si>
  <si>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</si>
  <si>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</si>
  <si>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</si>
  <si>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</si>
  <si>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</si>
  <si>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</si>
  <si>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</si>
  <si>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</si>
  <si>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</si>
  <si>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</si>
  <si>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</si>
  <si>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</si>
  <si>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</si>
  <si>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</si>
  <si>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</si>
  <si>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</si>
  <si>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</si>
  <si>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</si>
  <si>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</si>
  <si>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</si>
  <si>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</si>
  <si>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</si>
  <si>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</si>
  <si>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</si>
  <si>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</si>
  <si>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</si>
  <si>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</si>
  <si>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</si>
  <si>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</si>
  <si>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</si>
  <si>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</si>
  <si>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</si>
  <si>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</si>
  <si>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</si>
  <si>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</si>
  <si>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</si>
  <si>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</si>
  <si>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</si>
  <si>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</si>
  <si>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</si>
  <si>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</si>
  <si>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</si>
  <si>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</si>
  <si>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</si>
  <si>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</si>
  <si>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</si>
  <si>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</si>
  <si>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</si>
  <si>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</si>
  <si>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</si>
  <si>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</si>
  <si>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</si>
  <si>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</si>
  <si>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</si>
  <si>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</si>
  <si>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</si>
  <si>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</si>
  <si>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</si>
  <si>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</si>
  <si>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</si>
  <si>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</si>
  <si>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</si>
  <si>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</si>
  <si>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</si>
  <si>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</si>
  <si>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</si>
  <si>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</si>
  <si>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</si>
  <si>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</si>
  <si>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</si>
  <si>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</si>
  <si>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</si>
  <si>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</si>
  <si>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</si>
  <si>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</si>
  <si>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</si>
  <si>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</si>
  <si>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</si>
  <si>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</si>
  <si>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</si>
  <si>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</si>
  <si>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</si>
  <si>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</si>
  <si>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</si>
  <si>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</si>
  <si>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</si>
  <si>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</si>
  <si>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</si>
  <si>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</si>
  <si>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</si>
  <si>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</si>
  <si>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</si>
  <si>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</si>
  <si>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</si>
  <si>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</si>
  <si>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</si>
  <si>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</si>
  <si>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</si>
  <si>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</si>
  <si>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</si>
  <si>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</si>
  <si>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</si>
  <si>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</si>
  <si>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</si>
  <si>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</si>
  <si>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</si>
  <si>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</si>
  <si>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</si>
  <si>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</si>
  <si>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</si>
  <si>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</si>
  <si>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</si>
  <si>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</si>
  <si>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</si>
  <si>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</si>
  <si>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</si>
  <si>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</si>
  <si>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</si>
  <si>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</si>
  <si>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</si>
  <si>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</si>
  <si>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</si>
  <si>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</si>
  <si>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</si>
  <si>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</si>
  <si>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</si>
  <si>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</si>
  <si>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</si>
  <si>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</si>
  <si>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</si>
  <si>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</si>
  <si>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</si>
  <si>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</si>
  <si>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</si>
  <si>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</si>
  <si>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</si>
  <si>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</si>
  <si>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</si>
  <si>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</si>
  <si>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</si>
  <si>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</si>
  <si>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</si>
  <si>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</si>
  <si>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</si>
  <si>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</si>
  <si>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</si>
  <si>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</si>
  <si>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</si>
  <si>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</si>
  <si>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</si>
  <si>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</si>
  <si>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</si>
  <si>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</si>
  <si>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</si>
  <si>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</si>
  <si>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</si>
  <si>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</si>
  <si>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</si>
  <si>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</si>
  <si>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</si>
  <si>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</si>
  <si>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</si>
  <si>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</si>
  <si>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</si>
  <si>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</si>
  <si>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</si>
  <si>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</si>
  <si>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</si>
  <si>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</si>
  <si>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</si>
  <si>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</si>
  <si>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</si>
  <si>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</si>
  <si>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</si>
  <si>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</si>
  <si>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</si>
  <si>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</si>
  <si>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</si>
  <si>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</si>
  <si>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</si>
  <si>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</si>
  <si>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</si>
  <si>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</si>
  <si>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</si>
  <si>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</si>
  <si>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</si>
  <si>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</si>
  <si>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</si>
  <si>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</si>
  <si>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</si>
  <si>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</si>
  <si>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</si>
  <si>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</si>
  <si>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</si>
  <si>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</si>
  <si>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</si>
  <si>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</si>
  <si>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</si>
  <si>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</si>
  <si>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</si>
  <si>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</si>
  <si>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</si>
  <si>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</si>
  <si>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</si>
  <si>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</si>
  <si>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</si>
  <si>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</si>
  <si>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</si>
  <si>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</si>
  <si>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</si>
  <si>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</si>
  <si>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</si>
  <si>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</si>
  <si>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</si>
  <si>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</si>
  <si>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</si>
  <si>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</si>
  <si>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</si>
  <si>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</si>
  <si>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</si>
  <si>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</si>
  <si>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</si>
  <si>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</si>
  <si>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</si>
  <si>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</si>
  <si>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</si>
  <si>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</si>
  <si>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</si>
  <si>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</si>
  <si>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</si>
  <si>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</si>
  <si>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</si>
  <si>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</si>
  <si>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</si>
  <si>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</si>
  <si>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</si>
  <si>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</si>
  <si>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</si>
  <si>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</si>
  <si>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</si>
  <si>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</si>
  <si>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</si>
  <si>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</si>
  <si>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</si>
  <si>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</si>
  <si>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</si>
  <si>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</si>
  <si>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</si>
  <si>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</si>
  <si>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</si>
  <si>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</si>
  <si>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</si>
  <si>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</si>
  <si>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</si>
  <si>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</si>
  <si>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</si>
  <si>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</si>
  <si>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</si>
  <si>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</si>
  <si>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</si>
  <si>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</si>
  <si>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</si>
  <si>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</si>
  <si>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</si>
  <si>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</si>
  <si>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</si>
  <si>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</si>
  <si>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</si>
  <si>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</si>
  <si>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</si>
  <si>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</si>
  <si>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</si>
  <si>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</si>
  <si>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</si>
  <si>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</si>
  <si>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</si>
  <si>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</si>
  <si>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</si>
  <si>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</si>
  <si>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</si>
  <si>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</si>
  <si>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</si>
  <si>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</si>
  <si>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</si>
  <si>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</si>
  <si>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</si>
  <si>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</si>
  <si>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</si>
  <si>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</si>
  <si>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</si>
  <si>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</si>
  <si>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</si>
  <si>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</si>
  <si>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</si>
  <si>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</si>
  <si>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</si>
  <si>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</si>
  <si>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</si>
  <si>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</si>
  <si>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</si>
  <si>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</si>
  <si>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</si>
  <si>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</si>
  <si>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</si>
  <si>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</si>
  <si>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</si>
  <si>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</si>
  <si>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</si>
  <si>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</si>
  <si>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</si>
  <si>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</si>
  <si>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</si>
  <si>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</si>
  <si>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</si>
  <si>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</si>
  <si>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</si>
  <si>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</si>
  <si>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</si>
  <si>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</si>
  <si>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</si>
  <si>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</si>
  <si>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</si>
  <si>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</si>
  <si>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</si>
  <si>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</si>
  <si>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</si>
  <si>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</si>
  <si>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</si>
  <si>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</si>
  <si>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</si>
  <si>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</si>
  <si>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</si>
  <si>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</si>
  <si>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</si>
  <si>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</si>
  <si>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</si>
  <si>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</si>
  <si>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</si>
  <si>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</si>
  <si>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</si>
  <si>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</si>
  <si>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</si>
  <si>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</si>
  <si>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</si>
  <si>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</si>
  <si>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</si>
  <si>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</si>
  <si>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</si>
  <si>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</si>
  <si>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</si>
  <si>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</si>
  <si>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</si>
  <si>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</si>
  <si>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</si>
  <si>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</si>
  <si>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</si>
  <si>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</si>
  <si>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</si>
  <si>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</si>
  <si>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</si>
  <si>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</si>
  <si>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</si>
  <si>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</si>
  <si>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</si>
  <si>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</si>
  <si>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</si>
  <si>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</si>
  <si>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</si>
  <si>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</si>
  <si>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</si>
  <si>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</si>
  <si>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</si>
  <si>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</si>
  <si>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</si>
  <si>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</si>
  <si>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</si>
  <si>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</si>
  <si>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</si>
  <si>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</si>
  <si>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</si>
  <si>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</si>
  <si>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</si>
  <si>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</si>
  <si>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</si>
  <si>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</si>
  <si>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</si>
  <si>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</si>
  <si>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</si>
  <si>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</si>
  <si>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</si>
  <si>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</si>
  <si>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</si>
  <si>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</si>
  <si>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</si>
  <si>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</si>
  <si>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</si>
  <si>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</si>
  <si>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</si>
  <si>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</si>
  <si>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</si>
  <si>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</si>
  <si>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</si>
  <si>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</si>
  <si>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</si>
  <si>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</si>
  <si>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</si>
  <si>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</si>
  <si>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</si>
  <si>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</si>
  <si>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</si>
  <si>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</si>
  <si>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</si>
  <si>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</si>
  <si>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</si>
  <si>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</si>
  <si>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</si>
  <si>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</si>
  <si>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</si>
  <si>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</si>
  <si>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</si>
  <si>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</si>
  <si>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</si>
  <si>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</si>
  <si>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</si>
  <si>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</si>
  <si>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</si>
  <si>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</si>
  <si>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</si>
  <si>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</si>
  <si>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</si>
  <si>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</si>
  <si>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</si>
  <si>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</si>
  <si>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</si>
  <si>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</si>
  <si>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</si>
  <si>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</si>
  <si>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</si>
  <si>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</si>
  <si>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</si>
  <si>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</si>
  <si>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</si>
  <si>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</si>
  <si>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</si>
  <si>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</si>
  <si>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</si>
  <si>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</si>
  <si>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</si>
  <si>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</si>
  <si>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</si>
  <si>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</si>
  <si>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</si>
  <si>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</si>
  <si>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</si>
  <si>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</si>
  <si>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</si>
  <si>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</si>
  <si>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</si>
  <si>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</si>
  <si>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</si>
  <si>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</si>
  <si>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</si>
  <si>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</si>
  <si>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</si>
  <si>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</si>
  <si>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</si>
  <si>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</si>
  <si>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</si>
  <si>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</si>
  <si>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</si>
  <si>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</si>
  <si>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</si>
  <si>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</si>
  <si>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</si>
  <si>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</si>
  <si>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</si>
  <si>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</si>
  <si>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</si>
  <si>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</si>
  <si>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</si>
  <si>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</si>
  <si>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</si>
  <si>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</si>
  <si>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</si>
  <si>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</si>
  <si>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</si>
  <si>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</si>
  <si>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</si>
  <si>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</si>
  <si>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</si>
  <si>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</si>
  <si>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</si>
  <si>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</si>
  <si>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</si>
  <si>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</si>
  <si>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</si>
  <si>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</si>
  <si>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</si>
  <si>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</si>
  <si>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</si>
  <si>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</si>
  <si>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</si>
  <si>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</si>
  <si>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</si>
  <si>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</si>
  <si>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</si>
  <si>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</si>
  <si>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</si>
  <si>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</si>
  <si>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</si>
  <si>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</si>
  <si>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</si>
  <si>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</si>
  <si>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</si>
  <si>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</si>
  <si>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</si>
  <si>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</si>
  <si>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</si>
  <si>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</si>
  <si>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</si>
  <si>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</si>
  <si>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</si>
  <si>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</si>
  <si>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</si>
  <si>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</si>
  <si>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</si>
  <si>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</si>
  <si>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</si>
  <si>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</si>
  <si>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</si>
  <si>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</si>
  <si>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</si>
  <si>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</si>
  <si>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</si>
  <si>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</si>
  <si>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</si>
  <si>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</si>
  <si>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</si>
  <si>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</si>
  <si>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</si>
  <si>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</si>
  <si>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</si>
  <si>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</si>
  <si>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</si>
  <si>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</si>
  <si>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</si>
  <si>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</si>
  <si>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</si>
  <si>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</si>
  <si>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</si>
  <si>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</si>
  <si>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</si>
  <si>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</si>
  <si>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</si>
  <si>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</si>
  <si>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</si>
  <si>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</si>
  <si>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</si>
  <si>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</si>
  <si>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</si>
  <si>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</si>
  <si>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</si>
  <si>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</si>
  <si>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</si>
  <si>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</si>
  <si>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</si>
  <si>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</si>
  <si>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</si>
  <si>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</si>
  <si>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</si>
  <si>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</si>
  <si>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</si>
  <si>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</si>
  <si>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</si>
  <si>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</si>
  <si>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</si>
  <si>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</si>
  <si>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</si>
  <si>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</si>
  <si>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</si>
  <si>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</si>
  <si>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</si>
  <si>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</si>
  <si>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</si>
  <si>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</si>
  <si>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</si>
  <si>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</si>
  <si>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</si>
  <si>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</si>
  <si>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</si>
  <si>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</si>
  <si>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</si>
  <si>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</si>
  <si>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</si>
  <si>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</si>
  <si>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</si>
  <si>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</si>
  <si>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</si>
  <si>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</si>
  <si>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</si>
  <si>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</si>
  <si>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</si>
  <si>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</si>
  <si>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</si>
  <si>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</si>
  <si>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</si>
  <si>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</si>
  <si>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</si>
  <si>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</si>
  <si>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</si>
  <si>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</si>
  <si>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</si>
  <si>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</si>
  <si>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</si>
  <si>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</si>
  <si>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</si>
  <si>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</si>
  <si>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</si>
  <si>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</si>
  <si>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</si>
  <si>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</si>
  <si>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</si>
  <si>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</si>
  <si>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</si>
  <si>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</si>
  <si>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</si>
  <si>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</si>
  <si>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</si>
  <si>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</si>
  <si>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</si>
  <si>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</si>
  <si>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</si>
  <si>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</si>
  <si>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</si>
  <si>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</si>
  <si>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</si>
  <si>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</si>
  <si>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</si>
  <si>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</si>
  <si>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</si>
  <si>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</si>
  <si>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</si>
  <si>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</si>
  <si>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</si>
  <si>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</si>
  <si>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</si>
  <si>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</si>
  <si>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</si>
  <si>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</si>
  <si>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</si>
  <si>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</si>
  <si>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</si>
  <si>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</si>
  <si>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</si>
  <si>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</si>
  <si>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</si>
  <si>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</si>
  <si>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</si>
  <si>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</si>
  <si>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</si>
  <si>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</si>
  <si>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</si>
  <si>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</si>
  <si>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</si>
  <si>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</si>
  <si>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</si>
  <si>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</si>
  <si>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</si>
  <si>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</si>
  <si>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</si>
  <si>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</si>
  <si>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</si>
  <si>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</si>
  <si>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</si>
  <si>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</si>
  <si>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</si>
  <si>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</si>
  <si>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</si>
  <si>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</si>
  <si>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</si>
  <si>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</si>
  <si>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</si>
  <si>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</si>
  <si>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</si>
  <si>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</si>
  <si>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</si>
  <si>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</si>
  <si>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</si>
  <si>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</si>
  <si>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</si>
  <si>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</si>
  <si>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</si>
  <si>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</si>
  <si>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</si>
  <si>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</si>
  <si>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</si>
  <si>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</si>
  <si>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</si>
  <si>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</si>
  <si>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</si>
  <si>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</si>
  <si>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</si>
  <si>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</si>
  <si>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</si>
  <si>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</si>
  <si>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</si>
  <si>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</si>
  <si>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</si>
  <si>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</si>
  <si>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</si>
  <si>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</si>
  <si>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</si>
  <si>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</si>
  <si>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</si>
  <si>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</si>
  <si>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</si>
  <si>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</si>
  <si>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</si>
  <si>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</si>
  <si>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</si>
  <si>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</si>
  <si>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</si>
  <si>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</si>
  <si>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</si>
  <si>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</si>
  <si>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</si>
  <si>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</si>
  <si>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</si>
  <si>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</si>
  <si>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</si>
  <si>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</si>
  <si>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</si>
  <si>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</si>
  <si>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</si>
  <si>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</si>
  <si>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</si>
  <si>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</si>
  <si>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</si>
  <si>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</si>
  <si>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</si>
  <si>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</si>
  <si>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</si>
  <si>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</si>
  <si>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</si>
  <si>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</si>
  <si>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</si>
  <si>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</si>
  <si>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</si>
  <si>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</si>
  <si>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</si>
  <si>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</si>
  <si>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</si>
  <si>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</si>
  <si>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</si>
  <si>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</si>
  <si>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</si>
  <si>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</si>
  <si>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</si>
  <si>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</si>
  <si>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</si>
  <si>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</si>
  <si>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</si>
  <si>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</si>
  <si>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</si>
  <si>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</si>
  <si>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</si>
  <si>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</si>
  <si>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</si>
  <si>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</si>
  <si>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</si>
  <si>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</si>
  <si>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</si>
  <si>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</si>
  <si>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</si>
  <si>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</si>
  <si>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</si>
  <si>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</si>
  <si>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</si>
  <si>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</si>
  <si>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</si>
  <si>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</si>
  <si>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</si>
  <si>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</si>
  <si>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</si>
  <si>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</si>
  <si>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</si>
  <si>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</si>
  <si>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</si>
  <si>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</si>
  <si>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</si>
  <si>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</si>
  <si>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</si>
  <si>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</si>
  <si>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</si>
  <si>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</si>
  <si>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</si>
  <si>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</si>
  <si>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</si>
  <si>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</si>
  <si>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</si>
  <si>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</si>
  <si>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</si>
  <si>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</si>
  <si>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</si>
  <si>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</si>
  <si>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</si>
  <si>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</si>
  <si>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</si>
  <si>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</si>
  <si>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</si>
  <si>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</si>
  <si>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</si>
  <si>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</si>
  <si>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</si>
  <si>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</si>
  <si>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</si>
  <si>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</si>
  <si>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</si>
  <si>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</si>
  <si>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</si>
  <si>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</si>
  <si>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</si>
  <si>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</si>
  <si>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</si>
  <si>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</si>
  <si>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</si>
  <si>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</si>
  <si>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</si>
  <si>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</si>
  <si>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</si>
  <si>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</si>
  <si>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</si>
  <si>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</si>
  <si>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</si>
  <si>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</si>
  <si>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</si>
  <si>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</si>
  <si>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</si>
  <si>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</si>
  <si>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</si>
  <si>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</si>
  <si>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</si>
  <si>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</si>
  <si>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</si>
  <si>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</si>
  <si>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</si>
  <si>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</si>
  <si>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</si>
  <si>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</si>
  <si>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</si>
  <si>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</si>
  <si>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</si>
  <si>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</si>
  <si>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</si>
  <si>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</si>
  <si>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</si>
  <si>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</si>
  <si>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</si>
  <si>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</si>
  <si>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</si>
  <si>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</si>
  <si>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</si>
  <si>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</si>
  <si>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</si>
  <si>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</si>
  <si>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</si>
  <si>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</si>
  <si>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</si>
  <si>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</si>
  <si>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</si>
  <si>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</si>
  <si>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</si>
  <si>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</si>
  <si>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</si>
  <si>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</si>
  <si>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</si>
  <si>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</si>
  <si>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</si>
  <si>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</si>
  <si>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</si>
  <si>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</si>
  <si>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</si>
  <si>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</si>
  <si>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</si>
  <si>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</si>
  <si>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</si>
  <si>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</si>
  <si>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</si>
  <si>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</si>
  <si>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</si>
  <si>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</si>
  <si>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</si>
  <si>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</si>
  <si>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</si>
  <si>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</si>
  <si>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</si>
  <si>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</si>
  <si>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</si>
  <si>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</si>
  <si>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</si>
  <si>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</si>
  <si>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</si>
  <si>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</si>
  <si>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</si>
  <si>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</si>
  <si>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</si>
  <si>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</si>
  <si>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</si>
  <si>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</si>
  <si>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</si>
  <si>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</si>
  <si>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</si>
  <si>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</si>
  <si>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</si>
  <si>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</si>
  <si>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</si>
  <si>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</si>
  <si>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</si>
  <si>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</si>
  <si>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</si>
  <si>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</si>
  <si>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</si>
  <si>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</si>
  <si>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</si>
  <si>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</si>
  <si>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</si>
  <si>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</si>
  <si>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</si>
  <si>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</si>
  <si>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</si>
  <si>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</si>
  <si>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</si>
  <si>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</si>
  <si>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</si>
  <si>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</si>
  <si>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</si>
  <si>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</si>
  <si>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</si>
  <si>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</si>
  <si>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</si>
  <si>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</si>
  <si>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</si>
  <si>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</si>
  <si>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</si>
  <si>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</si>
  <si>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</si>
  <si>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</si>
  <si>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</si>
  <si>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</si>
  <si>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</si>
  <si>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</si>
  <si>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</si>
  <si>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</si>
  <si>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</si>
  <si>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</si>
  <si>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</si>
  <si>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</si>
  <si>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</si>
  <si>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</si>
  <si>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</si>
  <si>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</si>
  <si>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</si>
  <si>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</si>
  <si>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</si>
  <si>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</si>
  <si>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</si>
  <si>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</si>
  <si>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</si>
  <si>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</si>
  <si>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</si>
  <si>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</si>
  <si>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</si>
  <si>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</si>
  <si>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</si>
  <si>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</si>
  <si>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</si>
  <si>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</si>
  <si>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</si>
  <si>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</si>
  <si>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</si>
  <si>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</si>
  <si>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</si>
  <si>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</si>
  <si>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</si>
  <si>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</si>
  <si>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</si>
  <si>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</si>
  <si>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</si>
  <si>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</si>
  <si>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</si>
  <si>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</si>
  <si>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</si>
  <si>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</si>
  <si>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</si>
  <si>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</si>
  <si>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</si>
  <si>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</si>
  <si>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</si>
  <si>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</si>
  <si>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</si>
  <si>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</si>
  <si>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</si>
  <si>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</si>
  <si>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</si>
  <si>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</si>
  <si>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</si>
  <si>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</si>
  <si>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</si>
  <si>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</si>
  <si>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</si>
  <si>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</si>
  <si>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</si>
  <si>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</si>
  <si>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</si>
  <si>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</si>
  <si>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</si>
  <si>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</si>
  <si>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</si>
  <si>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</si>
  <si>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</si>
  <si>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</si>
  <si>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</si>
  <si>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</si>
  <si>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</si>
  <si>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</si>
  <si>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</si>
  <si>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</si>
  <si>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</si>
  <si>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</si>
  <si>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</si>
  <si>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</si>
  <si>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</si>
  <si>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</si>
  <si>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</si>
  <si>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</si>
  <si>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</si>
  <si>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</si>
  <si>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</si>
  <si>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</si>
  <si>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</si>
  <si>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</si>
  <si>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</si>
  <si>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</si>
  <si>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</si>
  <si>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</si>
  <si>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</si>
  <si>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</si>
  <si>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</si>
  <si>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</si>
  <si>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</si>
  <si>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</si>
  <si>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</si>
  <si>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</si>
  <si>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</si>
  <si>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</si>
  <si>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</si>
  <si>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</si>
  <si>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</si>
  <si>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</si>
  <si>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</si>
  <si>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</si>
  <si>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</si>
  <si>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</si>
  <si>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</si>
  <si>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</si>
  <si>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</si>
  <si>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</si>
  <si>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</si>
  <si>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</si>
  <si>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</si>
  <si>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</si>
  <si>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</si>
  <si>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</si>
  <si>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</si>
  <si>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</si>
  <si>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</si>
  <si>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</si>
  <si>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</si>
  <si>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</si>
  <si>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</si>
  <si>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</si>
  <si>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</si>
  <si>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</si>
  <si>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</si>
  <si>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</si>
  <si>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</si>
  <si>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</si>
  <si>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</si>
  <si>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</si>
  <si>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</si>
  <si>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</si>
  <si>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</si>
  <si>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</si>
  <si>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</si>
  <si>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</si>
  <si>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</si>
  <si>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</si>
  <si>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</si>
  <si>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</si>
  <si>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</si>
  <si>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</si>
  <si>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</si>
  <si>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</si>
  <si>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</si>
  <si>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</si>
  <si>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</si>
  <si>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</si>
  <si>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</si>
  <si>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</si>
  <si>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</si>
  <si>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</si>
  <si>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</si>
  <si>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</si>
  <si>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</si>
  <si>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</si>
  <si>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</si>
  <si>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</si>
  <si>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</si>
  <si>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</si>
  <si>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</si>
  <si>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</si>
  <si>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</si>
  <si>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</si>
  <si>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</si>
  <si>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</si>
  <si>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</si>
  <si>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</si>
  <si>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</si>
  <si>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</si>
  <si>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</si>
  <si>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</si>
  <si>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</si>
  <si>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</si>
  <si>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</si>
  <si>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</si>
  <si>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</si>
  <si>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</si>
  <si>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</si>
  <si>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</si>
  <si>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</si>
  <si>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</si>
  <si>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</si>
  <si>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</si>
  <si>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</si>
  <si>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</si>
  <si>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</si>
  <si>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</si>
  <si>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</si>
  <si>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</si>
  <si>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</si>
  <si>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</si>
  <si>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</si>
  <si>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</si>
  <si>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</si>
  <si>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</si>
  <si>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</si>
  <si>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</si>
  <si>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</si>
  <si>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</si>
  <si>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</si>
  <si>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</si>
  <si>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</si>
  <si>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</si>
  <si>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</si>
  <si>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</si>
  <si>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</si>
  <si>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</si>
  <si>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</si>
  <si>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</si>
  <si>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</si>
  <si>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</si>
  <si>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</si>
  <si>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</si>
  <si>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</si>
  <si>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</si>
  <si>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</si>
  <si>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</si>
  <si>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</si>
  <si>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</si>
  <si>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</si>
  <si>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</si>
  <si>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</si>
  <si>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</si>
  <si>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</si>
  <si>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</si>
  <si>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</si>
  <si>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</si>
  <si>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</si>
  <si>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</si>
  <si>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</si>
  <si>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</si>
  <si>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</si>
  <si>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</si>
  <si>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</si>
  <si>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</si>
  <si>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</si>
  <si>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</si>
  <si>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</si>
  <si>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</si>
  <si>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</si>
  <si>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</si>
  <si>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</si>
  <si>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</si>
  <si>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</si>
  <si>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</si>
  <si>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</si>
  <si>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</si>
  <si>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</si>
  <si>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</si>
  <si>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</si>
  <si>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</si>
  <si>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</si>
  <si>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</si>
  <si>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</si>
  <si>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</si>
  <si>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</si>
  <si>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</si>
  <si>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</si>
  <si>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</si>
  <si>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</si>
  <si>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</si>
  <si>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</si>
  <si>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</si>
  <si>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</si>
  <si>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</si>
  <si>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</si>
  <si>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</si>
  <si>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</si>
  <si>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</si>
  <si>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</si>
  <si>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</si>
  <si>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</si>
  <si>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</si>
  <si>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</si>
  <si>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</si>
  <si>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</si>
  <si>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</si>
  <si>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</si>
  <si>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</si>
  <si>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</si>
  <si>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</si>
  <si>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</si>
  <si>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</si>
  <si>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</si>
  <si>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</si>
  <si>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</si>
  <si>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</si>
  <si>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</si>
  <si>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</si>
  <si>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</si>
  <si>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</si>
  <si>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</si>
  <si>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</si>
  <si>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</si>
  <si>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</si>
  <si>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</si>
  <si>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</si>
  <si>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</si>
  <si>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</si>
  <si>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</si>
  <si>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</si>
  <si>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</si>
  <si>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</si>
  <si>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</si>
  <si>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</si>
  <si>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</si>
  <si>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</si>
  <si>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</si>
  <si>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</si>
  <si>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</si>
  <si>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</si>
  <si>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</si>
  <si>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</si>
  <si>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</si>
  <si>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</si>
  <si>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</si>
  <si>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</si>
  <si>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</si>
  <si>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</si>
  <si>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</si>
  <si>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</si>
  <si>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</si>
  <si>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</si>
  <si>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</si>
  <si>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</si>
  <si>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</si>
  <si>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</si>
  <si>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</si>
  <si>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</si>
  <si>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</si>
  <si>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</si>
  <si>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</si>
  <si>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</si>
  <si>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</si>
  <si>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</si>
  <si>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</si>
  <si>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</si>
  <si>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</si>
  <si>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</si>
  <si>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</si>
  <si>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</si>
  <si>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</si>
  <si>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</si>
  <si>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</si>
  <si>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</si>
  <si>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</si>
  <si>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</si>
  <si>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</si>
  <si>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</si>
  <si>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</si>
  <si>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</si>
  <si>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</si>
  <si>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</si>
  <si>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</si>
  <si>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</si>
  <si>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</si>
  <si>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</si>
  <si>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</si>
  <si>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</si>
  <si>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</si>
  <si>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</si>
  <si>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</si>
  <si>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</si>
  <si>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</si>
  <si>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</si>
  <si>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</si>
  <si>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</si>
  <si>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</si>
  <si>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</si>
  <si>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</si>
  <si>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</si>
  <si>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</si>
  <si>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</si>
  <si>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</si>
  <si>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</si>
  <si>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</si>
  <si>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</si>
  <si>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</si>
  <si>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</si>
  <si>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</si>
  <si>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</si>
  <si>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</si>
  <si>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</si>
  <si>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</si>
  <si>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</si>
  <si>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</si>
  <si>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</si>
  <si>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</si>
  <si>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</si>
  <si>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</si>
  <si>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</si>
  <si>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</si>
  <si>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</si>
  <si>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</si>
  <si>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</si>
  <si>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</si>
  <si>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</si>
  <si>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</si>
  <si>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</si>
  <si>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</si>
  <si>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</si>
  <si>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</si>
  <si>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</si>
  <si>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</si>
  <si>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</si>
  <si>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</si>
  <si>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</si>
  <si>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</si>
  <si>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</si>
  <si>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</si>
  <si>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</si>
  <si>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</si>
  <si>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</si>
  <si>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</si>
  <si>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</si>
  <si>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</si>
  <si>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</si>
  <si>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</si>
  <si>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</si>
  <si>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</si>
  <si>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</si>
  <si>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</si>
  <si>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</si>
  <si>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</si>
  <si>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</si>
  <si>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</si>
  <si>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</si>
  <si>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</si>
  <si>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</si>
  <si>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</si>
  <si>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</si>
  <si>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</si>
  <si>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</si>
  <si>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</si>
  <si>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</si>
  <si>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</si>
  <si>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</si>
  <si>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</si>
  <si>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</si>
  <si>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</si>
  <si>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</si>
  <si>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</si>
  <si>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</si>
  <si>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</si>
  <si>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</si>
  <si>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</si>
  <si>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</si>
  <si>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</si>
  <si>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</si>
  <si>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</si>
  <si>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</si>
  <si>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</si>
  <si>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</si>
  <si>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</si>
  <si>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</si>
  <si>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</si>
  <si>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</si>
  <si>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</si>
  <si>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</si>
  <si>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</si>
  <si>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</si>
  <si>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</si>
  <si>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</si>
  <si>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</si>
  <si>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</si>
  <si>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</si>
  <si>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</si>
  <si>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</si>
  <si>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</si>
  <si>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</si>
  <si>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</si>
  <si>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</si>
  <si>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</si>
  <si>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</si>
  <si>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</si>
  <si>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</si>
  <si>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</si>
  <si>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</si>
  <si>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</si>
  <si>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</si>
  <si>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</si>
  <si>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</si>
  <si>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</si>
  <si>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</si>
  <si>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</si>
  <si>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</si>
  <si>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</si>
  <si>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</si>
  <si>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</si>
  <si>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</si>
  <si>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</si>
  <si>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</si>
  <si>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</si>
  <si>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</si>
  <si>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</si>
  <si>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</si>
  <si>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</si>
  <si>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</si>
  <si>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</si>
  <si>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</si>
  <si>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</si>
  <si>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</si>
  <si>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</si>
  <si>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</si>
  <si>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</si>
  <si>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</si>
  <si>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</si>
  <si>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</si>
  <si>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</si>
  <si>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</si>
  <si>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</si>
  <si>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</si>
  <si>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</si>
  <si>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</si>
  <si>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</si>
  <si>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</si>
  <si>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</si>
  <si>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</si>
  <si>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</si>
  <si>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</si>
  <si>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</si>
  <si>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</si>
  <si>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</si>
  <si>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</si>
  <si>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</si>
  <si>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</si>
  <si>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</si>
  <si>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</si>
  <si>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</si>
  <si>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</si>
  <si>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</si>
  <si>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</si>
  <si>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</si>
  <si>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</si>
  <si>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</si>
  <si>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</si>
  <si>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</si>
  <si>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</si>
  <si>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</si>
  <si>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</si>
  <si>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</si>
  <si>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</si>
  <si>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</si>
  <si>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</si>
  <si>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</si>
  <si>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</si>
  <si>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</si>
  <si>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</si>
  <si>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</si>
  <si>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</si>
  <si>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</si>
  <si>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</si>
  <si>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</si>
  <si>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</si>
  <si>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</si>
  <si>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</si>
  <si>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</si>
  <si>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</si>
  <si>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</si>
  <si>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</si>
  <si>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</si>
  <si>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</si>
  <si>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</si>
  <si>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</si>
  <si>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</si>
  <si>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</si>
  <si>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</si>
  <si>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</si>
  <si>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</si>
  <si>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</si>
  <si>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</si>
  <si>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</si>
  <si>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</si>
  <si>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</si>
  <si>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</si>
  <si>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</si>
  <si>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</si>
  <si>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</si>
  <si>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</si>
  <si>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</si>
  <si>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</si>
  <si>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</si>
  <si>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</si>
  <si>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</si>
  <si>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</si>
  <si>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</si>
  <si>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</si>
  <si>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</si>
  <si>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</si>
  <si>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</si>
  <si>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</si>
  <si>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</si>
  <si>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</si>
  <si>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</si>
  <si>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</si>
  <si>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</si>
  <si>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</si>
  <si>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</si>
  <si>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</si>
  <si>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</si>
  <si>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</si>
  <si>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</si>
  <si>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</si>
  <si>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</si>
  <si>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</si>
  <si>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</si>
  <si>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</si>
  <si>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</si>
  <si>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</si>
  <si>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</si>
  <si>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</si>
  <si>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</si>
  <si>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</si>
  <si>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</si>
  <si>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</si>
  <si>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</si>
  <si>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</si>
  <si>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</si>
  <si>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</si>
  <si>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</si>
  <si>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</si>
  <si>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</si>
  <si>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</si>
  <si>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</si>
  <si>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</si>
  <si>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</si>
  <si>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</si>
  <si>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</si>
  <si>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</si>
  <si>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</si>
  <si>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</si>
  <si>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</si>
  <si>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</si>
  <si>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</si>
  <si>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</si>
  <si>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</si>
  <si>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</si>
  <si>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</si>
  <si>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</si>
  <si>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</si>
  <si>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</si>
  <si>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</si>
  <si>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</si>
  <si>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</si>
  <si>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</si>
  <si>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</si>
  <si>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</si>
  <si>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</si>
  <si>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</si>
  <si>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</si>
  <si>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</si>
  <si>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</si>
  <si>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</si>
  <si>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</si>
  <si>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</si>
  <si>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</si>
  <si>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</si>
  <si>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</si>
  <si>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</si>
  <si>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</si>
  <si>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</si>
  <si>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</si>
  <si>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</si>
  <si>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</si>
  <si>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</si>
  <si>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</si>
  <si>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</si>
  <si>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</si>
  <si>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</si>
  <si>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</si>
  <si>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</si>
  <si>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</si>
  <si>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</si>
  <si>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</si>
  <si>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</si>
  <si>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</si>
  <si>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</si>
  <si>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</si>
  <si>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</si>
  <si>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</si>
  <si>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</si>
  <si>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</si>
  <si>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</si>
  <si>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</si>
  <si>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</si>
  <si>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</si>
  <si>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</si>
  <si>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</si>
  <si>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</si>
  <si>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</si>
  <si>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</si>
  <si>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</si>
  <si>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</si>
  <si>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</si>
  <si>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</si>
  <si>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</si>
  <si>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</si>
  <si>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</si>
  <si>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</si>
  <si>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</si>
  <si>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</si>
  <si>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</si>
  <si>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</si>
  <si>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</si>
  <si>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</si>
  <si>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</si>
  <si>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</si>
  <si>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</si>
  <si>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</si>
  <si>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</si>
  <si>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</si>
  <si>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</si>
  <si>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</si>
  <si>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</si>
  <si>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</si>
  <si>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</si>
  <si>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</si>
  <si>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</si>
  <si>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</si>
  <si>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</si>
  <si>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</si>
  <si>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</si>
  <si>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</si>
  <si>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</si>
  <si>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</si>
  <si>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</si>
  <si>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</si>
  <si>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</si>
  <si>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</si>
  <si>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</si>
  <si>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</si>
  <si>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</si>
  <si>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</si>
  <si>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</si>
  <si>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</si>
  <si>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</si>
  <si>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</si>
  <si>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</si>
  <si>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</si>
  <si>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</si>
  <si>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</si>
  <si>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</si>
  <si>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</si>
  <si>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</si>
  <si>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</si>
  <si>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</si>
  <si>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</si>
  <si>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</si>
  <si>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</si>
  <si>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</si>
  <si>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</si>
  <si>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</si>
  <si>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</si>
  <si>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</si>
  <si>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</si>
  <si>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</si>
  <si>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</si>
  <si>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</si>
  <si>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</si>
  <si>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</si>
  <si>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</si>
  <si>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</si>
  <si>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</si>
  <si>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</si>
  <si>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</si>
  <si>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</si>
  <si>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</si>
  <si>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</si>
  <si>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</si>
  <si>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</si>
  <si>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</si>
  <si>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</si>
  <si>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</si>
  <si>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</si>
  <si>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</si>
  <si>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</si>
  <si>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</si>
  <si>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</si>
  <si>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</si>
  <si>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</si>
  <si>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</si>
  <si>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</si>
  <si>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</si>
  <si>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</si>
  <si>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</si>
  <si>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</si>
  <si>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</si>
  <si>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</si>
  <si>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</si>
  <si>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</si>
  <si>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</si>
  <si>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</si>
  <si>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</si>
  <si>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</si>
  <si>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</si>
  <si>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</si>
  <si>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</si>
  <si>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</si>
  <si>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</si>
  <si>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</si>
  <si>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</si>
  <si>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</si>
  <si>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</si>
  <si>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</si>
  <si>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</si>
  <si>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</si>
  <si>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</si>
  <si>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</si>
  <si>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</si>
  <si>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</si>
  <si>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</si>
  <si>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</si>
  <si>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</si>
  <si>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</si>
  <si>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</si>
  <si>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</si>
  <si>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</si>
  <si>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</si>
  <si>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</si>
  <si>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</si>
  <si>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</si>
  <si>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</si>
  <si>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</si>
  <si>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</si>
  <si>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</si>
  <si>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</si>
  <si>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</si>
  <si>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</si>
  <si>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</si>
  <si>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</si>
  <si>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</si>
  <si>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</si>
  <si>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</si>
  <si>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</si>
  <si>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</si>
  <si>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</si>
  <si>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</si>
  <si>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</si>
  <si>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</si>
  <si>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</si>
  <si>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</si>
  <si>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</si>
  <si>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</si>
  <si>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</si>
  <si>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</si>
  <si>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</si>
  <si>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</si>
  <si>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</si>
  <si>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</si>
  <si>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</si>
  <si>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</si>
  <si>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</si>
  <si>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</si>
  <si>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</si>
  <si>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</si>
  <si>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</si>
  <si>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</si>
  <si>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</si>
  <si>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</si>
  <si>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</si>
  <si>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</si>
  <si>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</si>
  <si>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</si>
  <si>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</si>
  <si>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</si>
  <si>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</si>
  <si>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</si>
  <si>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</si>
  <si>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</si>
  <si>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</si>
  <si>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</si>
  <si>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</si>
  <si>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</si>
  <si>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</si>
  <si>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</si>
  <si>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</si>
  <si>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</si>
  <si>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</si>
  <si>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</si>
  <si>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</si>
  <si>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</si>
  <si>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</si>
  <si>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</si>
  <si>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</si>
  <si>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</si>
  <si>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</si>
  <si>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</si>
  <si>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</si>
  <si>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</si>
  <si>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</si>
  <si>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</si>
  <si>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</si>
  <si>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</si>
  <si>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</si>
  <si>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</si>
  <si>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</si>
  <si>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</si>
  <si>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</si>
  <si>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</si>
  <si>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</si>
  <si>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</si>
  <si>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</si>
  <si>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</si>
  <si>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</si>
  <si>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</si>
  <si>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</si>
  <si>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</si>
  <si>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</si>
  <si>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</si>
  <si>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</si>
  <si>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</si>
  <si>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</si>
  <si>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</si>
  <si>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</si>
  <si>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</si>
  <si>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</si>
  <si>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</si>
  <si>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</si>
  <si>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</si>
  <si>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</si>
  <si>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</si>
  <si>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</si>
  <si>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</si>
  <si>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</si>
  <si>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</si>
  <si>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</si>
  <si>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</si>
  <si>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</si>
  <si>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</si>
  <si>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</si>
  <si>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</si>
  <si>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</si>
  <si>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</si>
  <si>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</si>
  <si>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</si>
  <si>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</si>
  <si>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</si>
  <si>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</si>
  <si>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</si>
  <si>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</si>
  <si>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</si>
  <si>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</si>
  <si>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</si>
  <si>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</si>
  <si>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</si>
  <si>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</si>
  <si>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</si>
  <si>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</si>
  <si>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</si>
  <si>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</si>
  <si>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</si>
  <si>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</si>
  <si>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</si>
  <si>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</si>
  <si>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</si>
  <si>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</si>
  <si>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</si>
  <si>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</si>
  <si>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</si>
  <si>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</si>
  <si>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</si>
  <si>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</si>
  <si>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</si>
  <si>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</si>
  <si>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</si>
  <si>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</si>
  <si>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</si>
  <si>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</si>
  <si>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</si>
  <si>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</si>
  <si>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</si>
  <si>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</si>
  <si>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</si>
  <si>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</si>
  <si>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</si>
  <si>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</si>
  <si>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</si>
  <si>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</si>
  <si>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</si>
  <si>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</si>
  <si>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</si>
  <si>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</si>
  <si>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</si>
  <si>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</si>
  <si>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</si>
  <si>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</si>
  <si>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</si>
  <si>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</si>
  <si>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</si>
  <si>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</si>
  <si>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</si>
  <si>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</si>
  <si>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</si>
  <si>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</si>
  <si>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</si>
  <si>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</si>
  <si>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</si>
  <si>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</si>
  <si>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</si>
  <si>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</si>
  <si>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</si>
  <si>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</si>
  <si>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</si>
  <si>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</si>
  <si>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</si>
  <si>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</si>
  <si>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</si>
  <si>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</si>
  <si>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</si>
  <si>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</si>
  <si>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</si>
  <si>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</si>
  <si>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</si>
  <si>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</si>
  <si>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</si>
  <si>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</si>
  <si>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</si>
  <si>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</si>
  <si>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</si>
  <si>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</si>
  <si>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</si>
  <si>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</si>
  <si>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</si>
  <si>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</si>
  <si>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</si>
  <si>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</si>
  <si>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</si>
  <si>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</si>
  <si>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</si>
  <si>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</si>
  <si>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</si>
  <si>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</si>
  <si>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</si>
  <si>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</si>
  <si>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</si>
  <si>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</si>
  <si>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</si>
  <si>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</si>
  <si>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</si>
  <si>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</si>
  <si>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</si>
  <si>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</si>
  <si>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</si>
  <si>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</si>
  <si>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</si>
  <si>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</si>
  <si>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</si>
  <si>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</si>
  <si>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</si>
  <si>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</si>
  <si>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</si>
  <si>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</si>
  <si>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</si>
  <si>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</si>
  <si>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</si>
  <si>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</si>
  <si>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</si>
  <si>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</si>
  <si>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</si>
  <si>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</si>
  <si>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</si>
  <si>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</si>
  <si>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</si>
  <si>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</si>
  <si>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</si>
  <si>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</si>
  <si>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</si>
  <si>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</si>
  <si>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</si>
  <si>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</si>
  <si>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</si>
  <si>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</si>
  <si>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</si>
  <si>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</si>
  <si>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</si>
  <si>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</si>
  <si>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</si>
  <si>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</si>
  <si>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</si>
  <si>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</si>
  <si>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</si>
  <si>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</si>
  <si>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</si>
  <si>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</si>
  <si>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</si>
  <si>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</si>
  <si>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</si>
  <si>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</si>
  <si>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</si>
  <si>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</si>
  <si>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</si>
  <si>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</si>
  <si>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</si>
  <si>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</si>
  <si>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</si>
  <si>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</si>
  <si>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</si>
  <si>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</si>
  <si>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</si>
  <si>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</si>
  <si>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</si>
  <si>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</si>
  <si>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</si>
  <si>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</si>
  <si>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</si>
  <si>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</si>
  <si>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</si>
  <si>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</si>
  <si>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</si>
  <si>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</si>
  <si>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</si>
  <si>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</si>
  <si>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</si>
  <si>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</si>
  <si>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</si>
  <si>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</si>
  <si>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</si>
  <si>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</si>
  <si>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</si>
  <si>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</si>
  <si>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</si>
  <si>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</si>
  <si>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</si>
  <si>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</si>
  <si>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</si>
  <si>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</si>
  <si>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</si>
  <si>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</si>
  <si>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</si>
  <si>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</si>
  <si>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</si>
  <si>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</si>
  <si>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</si>
  <si>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</si>
  <si>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</si>
  <si>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</si>
  <si>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</si>
  <si>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</si>
  <si>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</si>
  <si>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</si>
  <si>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</si>
  <si>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</si>
  <si>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</si>
  <si>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</si>
  <si>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</si>
  <si>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</si>
  <si>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</si>
  <si>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</si>
  <si>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</si>
  <si>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</si>
  <si>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</si>
  <si>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</si>
  <si>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</si>
  <si>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</si>
  <si>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</si>
  <si>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</si>
  <si>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</si>
  <si>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</si>
  <si>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</si>
  <si>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</si>
  <si>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</si>
  <si>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</si>
  <si>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</si>
  <si>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</si>
  <si>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</si>
  <si>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</si>
  <si>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</si>
  <si>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</si>
  <si>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</si>
  <si>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</si>
  <si>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</si>
  <si>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</si>
  <si>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</si>
  <si>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</si>
  <si>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</si>
  <si>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</si>
  <si>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</si>
  <si>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</si>
  <si>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</si>
  <si>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</si>
  <si>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</si>
  <si>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</si>
  <si>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</si>
  <si>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</si>
  <si>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</si>
  <si>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</si>
  <si>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</si>
  <si>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</si>
  <si>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</si>
  <si>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</si>
  <si>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</si>
  <si>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</si>
  <si>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</si>
  <si>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</si>
  <si>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</si>
  <si>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</si>
  <si>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</si>
  <si>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</si>
  <si>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</si>
  <si>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</si>
  <si>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</si>
  <si>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</si>
  <si>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</si>
  <si>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</si>
  <si>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</si>
  <si>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</si>
  <si>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</si>
  <si>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</si>
  <si>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</si>
  <si>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</si>
  <si>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</si>
  <si>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</si>
  <si>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</si>
  <si>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</si>
  <si>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</si>
  <si>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</si>
  <si>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</si>
  <si>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</si>
  <si>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</si>
  <si>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</si>
  <si>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</si>
  <si>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</si>
  <si>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</si>
  <si>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</si>
  <si>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</si>
  <si>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</si>
  <si>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</si>
  <si>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</si>
  <si>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</si>
  <si>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</si>
  <si>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</si>
  <si>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</si>
  <si>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</si>
  <si>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</si>
  <si>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</si>
  <si>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</si>
  <si>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</si>
  <si>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</si>
  <si>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</si>
  <si>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</si>
  <si>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</si>
  <si>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</si>
  <si>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</si>
  <si>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</si>
  <si>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</si>
  <si>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</si>
  <si>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</si>
  <si>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</si>
  <si>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</si>
  <si>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</si>
  <si>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</si>
  <si>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</si>
  <si>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</si>
  <si>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</si>
  <si>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</si>
  <si>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</si>
  <si>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</si>
  <si>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</si>
  <si>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</si>
  <si>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</si>
  <si>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</si>
  <si>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</si>
  <si>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</si>
  <si>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</si>
  <si>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</si>
  <si>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</si>
  <si>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</si>
  <si>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</si>
  <si>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</si>
  <si>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</si>
  <si>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</si>
  <si>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</si>
  <si>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</si>
  <si>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</si>
  <si>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</si>
  <si>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</si>
  <si>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</si>
  <si>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</si>
  <si>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</si>
  <si>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</si>
  <si>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</si>
  <si>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</si>
  <si>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</si>
  <si>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</si>
  <si>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</si>
  <si>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</si>
  <si>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</si>
  <si>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</si>
  <si>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</si>
  <si>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</si>
  <si>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</si>
  <si>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</si>
  <si>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</si>
  <si>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</si>
  <si>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</si>
  <si>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</si>
  <si>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</si>
  <si>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</si>
  <si>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</si>
  <si>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</si>
  <si>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</si>
  <si>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</si>
  <si>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</si>
  <si>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</si>
  <si>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</si>
  <si>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</si>
  <si>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</si>
  <si>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</si>
  <si>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</si>
  <si>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</si>
  <si>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</si>
  <si>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</si>
  <si>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</si>
  <si>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</si>
  <si>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</si>
  <si>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</si>
  <si>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</si>
  <si>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</si>
  <si>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</si>
  <si>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</si>
  <si>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</si>
  <si>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</si>
  <si>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</si>
  <si>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</si>
  <si>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</si>
  <si>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</si>
  <si>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</si>
  <si>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</si>
  <si>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</si>
  <si>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</si>
  <si>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</si>
  <si>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</si>
  <si>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</si>
  <si>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</si>
  <si>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</si>
  <si>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</si>
  <si>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</si>
  <si>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</si>
  <si>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</si>
  <si>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</si>
  <si>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</si>
  <si>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</si>
  <si>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</si>
  <si>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</si>
  <si>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</si>
  <si>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</si>
  <si>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</si>
  <si>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</si>
  <si>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</si>
  <si>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</si>
  <si>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</si>
  <si>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</si>
  <si>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</si>
  <si>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</si>
  <si>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</si>
  <si>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</si>
  <si>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</si>
  <si>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</si>
  <si>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</si>
  <si>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</si>
  <si>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</si>
  <si>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</si>
  <si>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</si>
  <si>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</si>
  <si>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</si>
  <si>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</si>
  <si>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</si>
  <si>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</si>
  <si>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</si>
  <si>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</si>
  <si>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</si>
  <si>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</si>
  <si>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</si>
  <si>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</si>
  <si>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</si>
  <si>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</si>
  <si>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</si>
  <si>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</si>
  <si>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</si>
  <si>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</si>
  <si>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</si>
  <si>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</si>
  <si>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</si>
  <si>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</si>
  <si>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</si>
  <si>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</si>
  <si>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</si>
  <si>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</si>
  <si>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</si>
  <si>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</si>
  <si>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</si>
  <si>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</si>
  <si>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</si>
  <si>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</si>
  <si>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</si>
  <si>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</si>
  <si>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</si>
  <si>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</si>
  <si>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</si>
  <si>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</si>
  <si>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</si>
  <si>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</si>
  <si>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</si>
  <si>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</si>
  <si>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</si>
  <si>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</si>
  <si>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</si>
  <si>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</si>
  <si>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</si>
  <si>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</si>
  <si>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</si>
  <si>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</si>
  <si>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</si>
  <si>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</si>
  <si>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</si>
  <si>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</si>
  <si>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</si>
  <si>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</si>
  <si>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</si>
  <si>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</si>
  <si>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</si>
  <si>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</si>
  <si>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</si>
  <si>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</si>
  <si>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</si>
  <si>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</si>
  <si>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</si>
  <si>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</si>
  <si>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</si>
  <si>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</si>
  <si>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</si>
  <si>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</si>
  <si>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</si>
  <si>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</si>
  <si>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</si>
  <si>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</si>
  <si>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</si>
  <si>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</si>
  <si>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</si>
  <si>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</si>
  <si>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</si>
  <si>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</si>
  <si>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</si>
  <si>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</si>
  <si>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</si>
  <si>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</si>
  <si>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</si>
  <si>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</si>
  <si>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</si>
  <si>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</si>
  <si>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</si>
  <si>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</si>
  <si>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</si>
  <si>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</si>
  <si>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</si>
  <si>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</si>
  <si>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</si>
  <si>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</si>
  <si>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</si>
  <si>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</si>
  <si>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</si>
  <si>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</si>
  <si>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</si>
  <si>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</si>
  <si>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</si>
  <si>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</si>
  <si>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</si>
  <si>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</si>
  <si>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</si>
  <si>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</si>
  <si>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</si>
  <si>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</si>
  <si>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</si>
  <si>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</si>
  <si>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</si>
  <si>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</si>
  <si>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</si>
  <si>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</si>
  <si>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</si>
  <si>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</si>
  <si>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</si>
  <si>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</si>
  <si>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</si>
  <si>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</si>
  <si>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</si>
  <si>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</si>
  <si>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</si>
  <si>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</si>
  <si>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</si>
  <si>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</si>
  <si>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</si>
  <si>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</si>
  <si>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</si>
  <si>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</si>
  <si>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</si>
  <si>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</si>
  <si>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</si>
  <si>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</si>
  <si>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</si>
  <si>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</si>
  <si>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</si>
  <si>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</si>
  <si>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</si>
  <si>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</si>
  <si>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</si>
  <si>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</si>
  <si>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</si>
  <si>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</si>
  <si>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</si>
  <si>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</si>
  <si>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</si>
  <si>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</si>
  <si>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</si>
  <si>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</si>
  <si>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</si>
  <si>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</si>
  <si>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</si>
  <si>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</si>
  <si>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</si>
  <si>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</si>
  <si>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</si>
  <si>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</si>
  <si>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</si>
  <si>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</si>
  <si>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</si>
  <si>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</si>
  <si>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</si>
  <si>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</si>
  <si>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</si>
  <si>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</si>
  <si>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</si>
  <si>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</si>
  <si>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</si>
  <si>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</si>
  <si>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</si>
  <si>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</si>
  <si>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</si>
  <si>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</si>
  <si>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</si>
  <si>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</si>
  <si>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</si>
  <si>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</si>
  <si>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</si>
  <si>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</si>
  <si>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</si>
  <si>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</si>
  <si>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</si>
  <si>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</si>
  <si>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</si>
  <si>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</si>
  <si>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</si>
  <si>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</si>
  <si>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</si>
  <si>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</si>
  <si>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</si>
  <si>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</si>
  <si>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</si>
  <si>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</si>
  <si>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</si>
  <si>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</si>
  <si>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</si>
  <si>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</si>
  <si>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</si>
  <si>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</si>
  <si>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</si>
  <si>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</si>
  <si>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</si>
  <si>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</si>
  <si>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</si>
  <si>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</si>
  <si>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</si>
  <si>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</si>
  <si>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</si>
  <si>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</si>
  <si>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</si>
  <si>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</si>
  <si>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</si>
  <si>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</si>
  <si>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</si>
  <si>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</si>
  <si>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</si>
  <si>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</si>
  <si>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</si>
  <si>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</si>
  <si>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</si>
  <si>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</si>
  <si>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</si>
  <si>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</si>
  <si>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</si>
  <si>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</si>
  <si>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</si>
  <si>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</si>
  <si>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</si>
  <si>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</si>
  <si>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</si>
  <si>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</si>
  <si>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</si>
  <si>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</si>
  <si>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</si>
  <si>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</si>
  <si>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</si>
  <si>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</si>
  <si>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</si>
  <si>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</si>
  <si>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</si>
  <si>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</si>
  <si>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</si>
  <si>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</si>
  <si>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</si>
  <si>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</si>
  <si>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</si>
  <si>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</si>
  <si>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</si>
  <si>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</si>
  <si>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</si>
  <si>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</si>
  <si>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</si>
  <si>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</si>
  <si>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</si>
  <si>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</si>
  <si>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</si>
  <si>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</si>
  <si>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</si>
  <si>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</si>
  <si>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</si>
  <si>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</si>
  <si>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</si>
  <si>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</si>
  <si>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</si>
  <si>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</si>
  <si>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</si>
  <si>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</si>
  <si>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</si>
  <si>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</si>
  <si>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</si>
  <si>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</si>
  <si>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</si>
  <si>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</si>
  <si>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</si>
  <si>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</si>
  <si>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</si>
  <si>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</si>
  <si>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</si>
  <si>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</si>
  <si>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</si>
  <si>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</si>
  <si>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</si>
  <si>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</si>
  <si>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</si>
  <si>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</si>
  <si>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</si>
  <si>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</si>
  <si>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</si>
  <si>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</si>
  <si>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</si>
  <si>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</si>
  <si>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</si>
  <si>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</si>
  <si>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</si>
  <si>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</si>
  <si>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</si>
  <si>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</si>
  <si>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</si>
  <si>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</si>
  <si>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</si>
  <si>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</si>
  <si>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</si>
  <si>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</si>
  <si>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</si>
  <si>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</si>
  <si>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</si>
  <si>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</si>
  <si>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</si>
  <si>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</si>
  <si>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</si>
  <si>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</si>
  <si>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</si>
  <si>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</si>
  <si>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</si>
  <si>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</si>
  <si>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</si>
  <si>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</si>
  <si>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</si>
  <si>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</si>
  <si>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</si>
  <si>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</si>
  <si>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</si>
  <si>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</si>
  <si>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</si>
  <si>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</si>
  <si>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</si>
  <si>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</si>
  <si>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</si>
  <si>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</si>
  <si>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</si>
  <si>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</si>
  <si>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</si>
  <si>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</si>
  <si>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</si>
  <si>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</si>
  <si>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</si>
  <si>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</si>
  <si>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</si>
  <si>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</si>
  <si>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</si>
  <si>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</si>
  <si>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</si>
  <si>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</si>
  <si>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</si>
  <si>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</si>
  <si>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</si>
  <si>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</si>
  <si>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</si>
  <si>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</si>
  <si>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</si>
  <si>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</si>
  <si>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</si>
  <si>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</si>
  <si>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</si>
  <si>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</si>
  <si>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</si>
  <si>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</si>
  <si>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</si>
  <si>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</si>
  <si>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</si>
  <si>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</si>
  <si>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</si>
  <si>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</si>
  <si>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</si>
  <si>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</si>
  <si>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</si>
  <si>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</si>
  <si>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</si>
  <si>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</si>
  <si>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</si>
  <si>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</si>
  <si>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</si>
  <si>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</si>
  <si>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</si>
  <si>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</si>
  <si>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</si>
  <si>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</si>
  <si>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</si>
  <si>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</si>
  <si>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</si>
  <si>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</si>
  <si>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</si>
  <si>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</si>
  <si>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</si>
  <si>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</si>
  <si>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</si>
  <si>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</si>
  <si>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</si>
  <si>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</si>
  <si>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</si>
  <si>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</si>
  <si>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</si>
  <si>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</si>
  <si>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</si>
  <si>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</si>
  <si>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</si>
  <si>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</si>
  <si>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</si>
  <si>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</si>
  <si>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</si>
  <si>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</si>
  <si>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</si>
  <si>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</si>
  <si>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</si>
  <si>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</si>
  <si>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</si>
  <si>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</si>
  <si>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</si>
  <si>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</si>
  <si>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</si>
  <si>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</si>
  <si>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</si>
  <si>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</si>
  <si>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</si>
  <si>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</si>
  <si>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</si>
  <si>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</si>
  <si>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</si>
  <si>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</si>
  <si>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</si>
  <si>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</si>
  <si>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</si>
  <si>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</si>
  <si>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</si>
  <si>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</si>
  <si>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</si>
  <si>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</si>
  <si>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</si>
  <si>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</si>
  <si>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</si>
  <si>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</si>
  <si>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</si>
  <si>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</si>
  <si>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</si>
  <si>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</si>
  <si>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</si>
  <si>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</si>
  <si>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</si>
  <si>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</si>
  <si>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</si>
  <si>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</si>
  <si>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</si>
  <si>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</si>
  <si>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</si>
  <si>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</si>
  <si>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</si>
  <si>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</si>
  <si>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</si>
  <si>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</si>
  <si>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</si>
  <si>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</si>
  <si>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</si>
  <si>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</si>
  <si>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</si>
  <si>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</si>
  <si>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</si>
  <si>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</si>
  <si>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</si>
  <si>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</si>
  <si>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</si>
  <si>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</si>
  <si>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</si>
  <si>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</si>
  <si>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</si>
  <si>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</si>
  <si>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</si>
  <si>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</si>
  <si>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</si>
  <si>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</si>
  <si>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</si>
  <si>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</si>
  <si>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</si>
  <si>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</si>
  <si>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</si>
  <si>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</si>
  <si>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</si>
  <si>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</si>
  <si>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</si>
  <si>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</si>
  <si>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</si>
  <si>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</si>
  <si>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</si>
  <si>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</si>
  <si>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</si>
  <si>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</si>
  <si>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</si>
  <si>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</si>
  <si>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</si>
  <si>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</si>
  <si>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</si>
  <si>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</si>
  <si>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</si>
  <si>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</si>
  <si>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</si>
  <si>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</si>
  <si>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</si>
  <si>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</si>
  <si>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</si>
  <si>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</si>
  <si>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</si>
  <si>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</si>
  <si>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</si>
  <si>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</si>
  <si>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</si>
  <si>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</si>
  <si>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</si>
  <si>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</si>
  <si>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</si>
  <si>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</si>
  <si>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</si>
  <si>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</si>
  <si>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</si>
  <si>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</si>
  <si>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</si>
  <si>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</si>
  <si>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</si>
  <si>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</si>
  <si>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</si>
  <si>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</si>
  <si>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</si>
  <si>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</si>
  <si>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</si>
  <si>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</si>
  <si>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</si>
  <si>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</si>
  <si>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</si>
  <si>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</si>
  <si>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</si>
  <si>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</si>
  <si>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</si>
  <si>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</si>
  <si>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</si>
  <si>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</si>
  <si>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</si>
  <si>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</si>
  <si>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</si>
  <si>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</si>
  <si>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</si>
  <si>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</si>
  <si>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</si>
  <si>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</si>
  <si>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</si>
  <si>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</si>
  <si>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</si>
  <si>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</si>
  <si>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</si>
  <si>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</si>
  <si>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</si>
  <si>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</si>
  <si>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</si>
  <si>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</si>
  <si>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</si>
  <si>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</si>
  <si>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</si>
  <si>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</si>
  <si>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</si>
  <si>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</si>
  <si>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</si>
  <si>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</si>
  <si>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</si>
  <si>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</si>
  <si>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</si>
  <si>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</si>
  <si>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</si>
  <si>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</si>
  <si>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</si>
  <si>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</si>
  <si>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</si>
  <si>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</si>
  <si>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</si>
  <si>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</si>
  <si>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</si>
  <si>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</si>
  <si>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</si>
  <si>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</si>
  <si>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</si>
  <si>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</si>
  <si>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</si>
  <si>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</si>
  <si>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</si>
  <si>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</si>
  <si>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</si>
  <si>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</si>
  <si>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</si>
  <si>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</si>
  <si>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</si>
  <si>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</si>
  <si>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</si>
  <si>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</si>
  <si>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</si>
  <si>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</si>
  <si>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</si>
  <si>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</si>
  <si>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</si>
  <si>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</si>
  <si>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</si>
  <si>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</si>
  <si>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</si>
  <si>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</si>
  <si>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</si>
  <si>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</si>
  <si>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</si>
  <si>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</si>
  <si>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</si>
  <si>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</si>
  <si>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</si>
  <si>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</si>
  <si>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</si>
  <si>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</si>
  <si>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</si>
  <si>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</si>
  <si>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</si>
  <si>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</si>
  <si>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</si>
  <si>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</si>
  <si>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</si>
  <si>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</si>
  <si>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</si>
  <si>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</si>
  <si>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</si>
  <si>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</si>
  <si>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</si>
  <si>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</si>
  <si>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</si>
  <si>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</si>
  <si>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</si>
  <si>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</si>
  <si>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</si>
  <si>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</si>
  <si>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</si>
  <si>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</si>
  <si>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</si>
  <si>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</si>
  <si>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</si>
  <si>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</si>
  <si>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</si>
  <si>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</si>
  <si>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</si>
  <si>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</si>
  <si>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</si>
  <si>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</si>
  <si>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</si>
  <si>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</si>
  <si>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</si>
  <si>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</si>
  <si>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</si>
  <si>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</si>
  <si>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</si>
  <si>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</si>
  <si>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</si>
  <si>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</si>
  <si>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</si>
  <si>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</si>
  <si>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</si>
  <si>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</si>
  <si>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</si>
  <si>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</si>
  <si>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</si>
  <si>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</si>
  <si>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</si>
  <si>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</si>
  <si>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</si>
  <si>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</si>
  <si>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</si>
  <si>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</si>
  <si>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</si>
  <si>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</si>
  <si>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</si>
  <si>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</si>
  <si>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</si>
  <si>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</si>
  <si>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</si>
  <si>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</si>
  <si>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</si>
  <si>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</si>
  <si>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</si>
  <si>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</si>
  <si>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</si>
  <si>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</si>
  <si>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</si>
  <si>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</si>
  <si>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</si>
  <si>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</si>
  <si>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</si>
  <si>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</si>
  <si>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</si>
  <si>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</si>
  <si>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</si>
  <si>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</si>
  <si>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</si>
  <si>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</si>
  <si>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</si>
  <si>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</si>
  <si>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</si>
  <si>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</si>
  <si>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</si>
  <si>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</si>
  <si>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</si>
  <si>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</si>
  <si>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</si>
  <si>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</si>
  <si>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</si>
  <si>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</si>
  <si>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</si>
  <si>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</si>
  <si>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</si>
  <si>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</si>
  <si>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</si>
  <si>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</si>
  <si>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</si>
  <si>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</si>
  <si>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</si>
  <si>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</si>
  <si>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</si>
  <si>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</si>
  <si>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</si>
  <si>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</si>
  <si>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</si>
  <si>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</si>
  <si>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</si>
  <si>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</si>
  <si>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</si>
  <si>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</si>
  <si>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</si>
  <si>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</si>
  <si>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</si>
  <si>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</si>
  <si>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</si>
  <si>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</si>
  <si>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</si>
  <si>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</si>
  <si>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</si>
  <si>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</si>
  <si>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</si>
  <si>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</si>
  <si>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</si>
  <si>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</si>
  <si>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</si>
  <si>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</si>
  <si>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</si>
  <si>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</si>
  <si>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</si>
  <si>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</si>
  <si>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</si>
  <si>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</si>
  <si>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</si>
  <si>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</si>
  <si>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</si>
  <si>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</si>
  <si>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</si>
  <si>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</si>
  <si>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</si>
  <si>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</si>
  <si>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</si>
  <si>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</si>
  <si>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</si>
  <si>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</si>
  <si>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</si>
  <si>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</si>
  <si>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</si>
  <si>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</si>
  <si>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</si>
  <si>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</si>
  <si>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</si>
  <si>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</si>
  <si>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</si>
  <si>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</si>
  <si>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</si>
  <si>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</si>
  <si>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</si>
  <si>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</si>
  <si>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</si>
  <si>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</si>
  <si>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</si>
  <si>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</si>
  <si>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</si>
  <si>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</si>
  <si>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</si>
  <si>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</si>
  <si>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</si>
  <si>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</si>
  <si>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</si>
  <si>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</si>
  <si>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</si>
  <si>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</si>
  <si>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</si>
  <si>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</si>
  <si>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</si>
  <si>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</si>
  <si>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</si>
  <si>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</si>
  <si>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</si>
  <si>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</si>
  <si>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</si>
  <si>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</si>
  <si>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</si>
  <si>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</si>
  <si>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</si>
  <si>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</si>
  <si>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</si>
  <si>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</si>
  <si>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</si>
  <si>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</si>
  <si>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</si>
  <si>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</si>
  <si>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</si>
  <si>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</si>
  <si>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</si>
  <si>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</si>
  <si>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</si>
  <si>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</si>
  <si>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</si>
  <si>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</si>
  <si>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</si>
  <si>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</si>
  <si>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</si>
  <si>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</si>
  <si>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</si>
  <si>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</si>
  <si>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</si>
  <si>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</si>
  <si>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</si>
  <si>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</si>
  <si>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</si>
  <si>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</si>
  <si>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</si>
  <si>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</si>
  <si>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</si>
  <si>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</si>
  <si>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</si>
  <si>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</si>
  <si>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</si>
  <si>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</si>
  <si>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</si>
  <si>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</si>
  <si>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</si>
  <si>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</si>
  <si>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</si>
  <si>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</si>
  <si>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</si>
  <si>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</si>
  <si>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</si>
  <si>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</si>
  <si>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</si>
  <si>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</si>
  <si>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</si>
  <si>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</si>
  <si>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</si>
  <si>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</si>
  <si>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</si>
  <si>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</si>
  <si>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</si>
  <si>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</si>
  <si>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</si>
  <si>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</si>
  <si>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</si>
  <si>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</si>
  <si>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</si>
  <si>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</si>
  <si>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</si>
  <si>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</si>
  <si>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</si>
  <si>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</si>
  <si>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</si>
  <si>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</si>
  <si>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</si>
  <si>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</si>
  <si>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</si>
  <si>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</si>
  <si>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</si>
  <si>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</si>
  <si>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</si>
  <si>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</si>
  <si>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</si>
  <si>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</si>
  <si>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</si>
  <si>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</si>
  <si>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</si>
  <si>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</si>
  <si>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</si>
  <si>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</si>
  <si>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</si>
  <si>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</si>
  <si>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</si>
  <si>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</si>
  <si>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</si>
  <si>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</si>
  <si>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</si>
  <si>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</si>
  <si>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</si>
  <si>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</si>
  <si>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</si>
  <si>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</si>
  <si>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</si>
  <si>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</si>
  <si>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</si>
  <si>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</si>
  <si>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</si>
  <si>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</si>
  <si>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</si>
  <si>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</si>
  <si>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</si>
  <si>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</si>
  <si>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</si>
  <si>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</si>
  <si>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</si>
  <si>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</si>
  <si>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</si>
  <si>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</si>
  <si>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</si>
  <si>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</si>
  <si>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</si>
  <si>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</si>
  <si>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</si>
  <si>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</si>
  <si>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</si>
  <si>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</si>
  <si>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</si>
  <si>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</si>
  <si>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</si>
  <si>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</si>
  <si>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</si>
  <si>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</si>
  <si>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</si>
  <si>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</si>
  <si>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</si>
  <si>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</si>
  <si>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</si>
  <si>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</si>
  <si>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</si>
  <si>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</si>
  <si>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</si>
  <si>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</si>
  <si>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</si>
  <si>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</si>
  <si>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</si>
  <si>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</si>
  <si>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</si>
  <si>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</si>
  <si>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</si>
  <si>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</si>
  <si>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</si>
  <si>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</si>
  <si>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</si>
  <si>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</si>
  <si>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</si>
  <si>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</si>
  <si>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</si>
  <si>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</si>
  <si>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</si>
  <si>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</si>
  <si>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</si>
  <si>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</si>
  <si>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</si>
  <si>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</si>
  <si>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</si>
  <si>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</si>
  <si>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</si>
  <si>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</si>
  <si>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</si>
  <si>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</si>
  <si>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</si>
  <si>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</si>
  <si>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</si>
  <si>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</si>
  <si>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</si>
  <si>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</si>
  <si>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</si>
  <si>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</si>
  <si>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</si>
  <si>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</si>
  <si>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</si>
  <si>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</si>
  <si>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</si>
  <si>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</si>
  <si>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</si>
  <si>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</si>
  <si>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</si>
  <si>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</si>
  <si>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</si>
  <si>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</si>
  <si>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</si>
  <si>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</si>
  <si>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</si>
  <si>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</si>
  <si>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</si>
  <si>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</si>
  <si>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</si>
  <si>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</si>
  <si>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</si>
  <si>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</si>
  <si>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</si>
  <si>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</si>
  <si>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</si>
  <si>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</si>
  <si>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</si>
  <si>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</si>
  <si>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</si>
  <si>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</si>
  <si>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</si>
  <si>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</si>
  <si>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</si>
  <si>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</si>
  <si>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</si>
  <si>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</si>
  <si>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</si>
  <si>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</si>
  <si>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</si>
  <si>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</si>
  <si>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</si>
  <si>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</si>
  <si>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</si>
  <si>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</si>
  <si>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</si>
  <si>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</si>
  <si>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</si>
  <si>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</si>
  <si>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</si>
  <si>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</si>
  <si>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</si>
  <si>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</si>
  <si>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</si>
  <si>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</si>
  <si>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</si>
  <si>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</si>
  <si>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</si>
  <si>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</si>
  <si>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</si>
  <si>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</si>
  <si>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</si>
  <si>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</si>
  <si>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</si>
  <si>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</si>
  <si>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</si>
  <si>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</si>
  <si>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</si>
  <si>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</si>
  <si>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</si>
  <si>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</si>
  <si>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</si>
  <si>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</si>
  <si>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</si>
  <si>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</si>
  <si>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</si>
  <si>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</si>
  <si>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</si>
  <si>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</si>
  <si>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</si>
  <si>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</si>
  <si>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</si>
  <si>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</si>
  <si>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</si>
  <si>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</si>
  <si>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</si>
  <si>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</si>
  <si>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</si>
  <si>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</si>
  <si>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</si>
  <si>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</si>
  <si>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</si>
  <si>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</si>
  <si>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</si>
  <si>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</si>
  <si>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</si>
  <si>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</si>
  <si>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</si>
  <si>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</si>
  <si>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</si>
  <si>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</si>
  <si>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</si>
  <si>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</si>
  <si>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</si>
  <si>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</si>
  <si>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</si>
  <si>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</si>
  <si>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</si>
  <si>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</si>
  <si>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</si>
  <si>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</si>
  <si>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</si>
  <si>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</si>
  <si>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</si>
  <si>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</si>
  <si>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</si>
  <si>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</si>
  <si>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</si>
  <si>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</si>
  <si>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</si>
  <si>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</si>
  <si>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</si>
  <si>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</si>
  <si>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</si>
  <si>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</si>
  <si>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</si>
  <si>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</si>
  <si>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</si>
  <si>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</si>
  <si>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</si>
  <si>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</si>
  <si>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</si>
  <si>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</si>
  <si>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</si>
  <si>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</si>
  <si>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</si>
  <si>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</si>
  <si>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</si>
  <si>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</si>
  <si>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</si>
  <si>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</si>
  <si>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</si>
  <si>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</si>
  <si>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</si>
  <si>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</si>
  <si>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</si>
  <si>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</si>
  <si>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</si>
  <si>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</si>
  <si>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</si>
  <si>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</si>
  <si>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</si>
  <si>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</si>
  <si>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</si>
  <si>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</si>
  <si>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</si>
  <si>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</si>
  <si>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</si>
  <si>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</si>
  <si>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</si>
  <si>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</si>
  <si>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</si>
  <si>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</si>
  <si>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</si>
  <si>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</si>
  <si>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</si>
  <si>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</si>
  <si>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</si>
  <si>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</si>
  <si>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</si>
  <si>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</si>
  <si>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</si>
  <si>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</si>
  <si>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</si>
  <si>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</si>
  <si>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</si>
  <si>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</si>
  <si>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</si>
  <si>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</si>
  <si>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</si>
  <si>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</si>
  <si>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</si>
  <si>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</si>
  <si>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</si>
  <si>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</si>
  <si>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</si>
  <si>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</si>
  <si>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</si>
  <si>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</si>
  <si>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</si>
  <si>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</si>
  <si>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</si>
  <si>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</si>
  <si>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</si>
  <si>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</si>
  <si>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</si>
  <si>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</si>
  <si>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</si>
  <si>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</si>
  <si>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</si>
  <si>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</si>
  <si>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</si>
  <si>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</si>
  <si>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</si>
  <si>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</si>
  <si>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</si>
  <si>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</si>
  <si>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</si>
  <si>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</si>
  <si>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</si>
  <si>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</si>
  <si>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</si>
  <si>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</si>
  <si>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</si>
  <si>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</si>
  <si>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</si>
  <si>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</si>
  <si>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</si>
  <si>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</si>
  <si>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</si>
  <si>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</si>
  <si>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</si>
  <si>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</si>
  <si>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</si>
  <si>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</si>
  <si>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</si>
  <si>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</si>
  <si>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</si>
  <si>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</si>
  <si>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</si>
  <si>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</si>
  <si>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</si>
  <si>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</si>
  <si>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</si>
  <si>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</si>
  <si>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</si>
  <si>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</si>
  <si>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</si>
  <si>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</si>
  <si>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</si>
  <si>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</si>
  <si>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</si>
  <si>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</si>
  <si>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</si>
  <si>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</si>
  <si>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</si>
  <si>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</si>
  <si>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</si>
  <si>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</si>
  <si>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</si>
  <si>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</si>
  <si>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</si>
  <si>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</si>
  <si>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</si>
  <si>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</si>
  <si>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</si>
  <si>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</si>
  <si>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</si>
  <si>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</si>
  <si>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</si>
  <si>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</si>
  <si>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</si>
  <si>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</si>
  <si>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</si>
  <si>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</si>
  <si>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</si>
  <si>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</si>
  <si>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</si>
  <si>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</si>
  <si>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</si>
  <si>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</si>
  <si>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</si>
  <si>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</si>
  <si>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</si>
  <si>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</si>
  <si>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</si>
  <si>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</si>
  <si>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</si>
  <si>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</si>
  <si>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</si>
  <si>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</si>
  <si>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</si>
  <si>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</si>
  <si>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</si>
  <si>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</si>
  <si>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</si>
  <si>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</si>
  <si>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</si>
  <si>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</si>
  <si>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</si>
  <si>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</si>
  <si>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</si>
  <si>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</si>
  <si>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</si>
  <si>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</si>
  <si>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</si>
  <si>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</si>
  <si>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</si>
  <si>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</si>
  <si>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</si>
  <si>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</si>
  <si>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</si>
  <si>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</si>
  <si>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</si>
  <si>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</si>
  <si>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</si>
  <si>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</si>
  <si>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</si>
  <si>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</si>
  <si>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</si>
  <si>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</si>
  <si>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</si>
  <si>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</si>
  <si>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</si>
  <si>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</si>
  <si>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</si>
  <si>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</si>
  <si>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</si>
  <si>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</si>
  <si>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</si>
  <si>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</si>
  <si>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</si>
  <si>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</si>
  <si>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</si>
  <si>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</si>
  <si>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</si>
  <si>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</si>
  <si>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</si>
  <si>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</si>
  <si>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</si>
  <si>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</si>
  <si>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</si>
  <si>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</si>
  <si>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</si>
  <si>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</si>
  <si>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</si>
  <si>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</si>
  <si>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</si>
  <si>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</si>
  <si>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</si>
  <si>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</si>
  <si>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</si>
  <si>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</si>
  <si>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</si>
  <si>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</si>
  <si>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</si>
  <si>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</si>
  <si>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</si>
  <si>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</si>
  <si>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</si>
  <si>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</si>
  <si>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</si>
  <si>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</si>
  <si>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</si>
  <si>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</si>
  <si>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</si>
  <si>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</si>
  <si>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</si>
  <si>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</si>
  <si>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</si>
  <si>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</si>
  <si>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</si>
  <si>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</si>
  <si>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</si>
  <si>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</si>
  <si>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</si>
  <si>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</si>
  <si>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</si>
  <si>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</si>
  <si>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</si>
  <si>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</si>
  <si>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</si>
  <si>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</si>
  <si>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</si>
  <si>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</si>
  <si>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</si>
  <si>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</si>
  <si>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</si>
  <si>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</si>
  <si>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</si>
  <si>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</si>
  <si>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</si>
  <si>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</si>
  <si>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</si>
  <si>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</si>
  <si>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</si>
  <si>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</si>
  <si>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</si>
  <si>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</si>
  <si>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</si>
  <si>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</si>
  <si>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</si>
  <si>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</si>
  <si>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</si>
  <si>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</si>
  <si>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</si>
  <si>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</si>
  <si>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</si>
  <si>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</si>
  <si>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</si>
  <si>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</si>
  <si>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</si>
  <si>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</si>
  <si>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</si>
  <si>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</si>
  <si>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</si>
  <si>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</si>
  <si>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</si>
  <si>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</si>
  <si>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</si>
  <si>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</si>
  <si>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</si>
  <si>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</si>
  <si>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</si>
  <si>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</si>
  <si>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</si>
  <si>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</si>
  <si>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</si>
  <si>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</si>
  <si>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</si>
  <si>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</si>
  <si>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</si>
  <si>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</si>
  <si>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</si>
  <si>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</si>
  <si>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</si>
  <si>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</si>
  <si>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</si>
  <si>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</si>
  <si>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</si>
  <si>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</si>
  <si>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</si>
  <si>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</si>
  <si>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</si>
  <si>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</si>
  <si>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</si>
  <si>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</si>
  <si>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</si>
  <si>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</si>
  <si>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</si>
  <si>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</si>
  <si>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</si>
  <si>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</si>
  <si>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</si>
  <si>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</si>
  <si>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</si>
  <si>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</si>
  <si>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</si>
  <si>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</si>
  <si>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</si>
  <si>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</si>
  <si>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</si>
  <si>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</si>
  <si>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</si>
  <si>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</si>
  <si>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</si>
  <si>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</si>
  <si>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</si>
  <si>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</si>
  <si>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</si>
  <si>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</si>
  <si>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</si>
  <si>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</si>
  <si>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</si>
  <si>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</si>
  <si>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</si>
  <si>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</si>
  <si>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</si>
  <si>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</si>
  <si>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</si>
  <si>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</si>
  <si>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</si>
  <si>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</si>
  <si>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</si>
  <si>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</si>
  <si>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</si>
  <si>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</si>
  <si>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</si>
  <si>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</si>
  <si>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</si>
  <si>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</si>
  <si>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</si>
  <si>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</si>
  <si>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</si>
  <si>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</si>
  <si>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</si>
  <si>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</si>
  <si>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</si>
  <si>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</si>
  <si>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</si>
  <si>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</si>
  <si>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</si>
  <si>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</si>
  <si>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</si>
  <si>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</si>
  <si>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</si>
  <si>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</si>
  <si>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</si>
  <si>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</si>
  <si>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</si>
  <si>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</si>
  <si>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</si>
  <si>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</si>
  <si>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</si>
  <si>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</si>
  <si>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</si>
  <si>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</si>
  <si>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</si>
  <si>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</si>
  <si>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</si>
  <si>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</si>
  <si>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</si>
  <si>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</si>
  <si>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</si>
  <si>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</si>
  <si>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</si>
  <si>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</si>
  <si>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</si>
  <si>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</si>
  <si>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</si>
  <si>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</si>
  <si>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</si>
  <si>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</si>
  <si>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</si>
  <si>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</si>
  <si>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</si>
  <si>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</si>
  <si>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</si>
  <si>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</si>
  <si>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</si>
  <si>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</si>
  <si>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</si>
  <si>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</si>
  <si>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</si>
  <si>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</si>
  <si>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</si>
  <si>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</si>
  <si>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</si>
  <si>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</si>
  <si>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</si>
  <si>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</si>
  <si>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</si>
  <si>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</si>
  <si>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</si>
  <si>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</si>
  <si>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</si>
  <si>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</si>
  <si>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</si>
  <si>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</si>
  <si>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</si>
  <si>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</si>
  <si>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</si>
  <si>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</si>
  <si>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</si>
  <si>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</si>
  <si>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</si>
  <si>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</si>
  <si>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</si>
  <si>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</si>
  <si>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</si>
  <si>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</si>
  <si>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</si>
  <si>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</si>
  <si>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</si>
  <si>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</si>
  <si>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</si>
  <si>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</si>
  <si>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</si>
  <si>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</si>
  <si>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</si>
  <si>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</si>
  <si>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</si>
  <si>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</si>
  <si>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</si>
  <si>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</si>
  <si>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</si>
  <si>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</si>
  <si>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</si>
  <si>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</si>
  <si>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</si>
  <si>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</si>
  <si>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</si>
  <si>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</si>
  <si>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</si>
  <si>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</si>
  <si>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</si>
  <si>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</si>
  <si>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</si>
  <si>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</si>
  <si>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</si>
  <si>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</si>
  <si>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</si>
  <si>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</si>
  <si>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</si>
  <si>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</si>
  <si>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</si>
  <si>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</si>
  <si>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</si>
  <si>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</si>
  <si>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</si>
  <si>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</si>
  <si>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</si>
  <si>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</si>
  <si>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</si>
  <si>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</si>
  <si>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</si>
  <si>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</si>
  <si>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</si>
  <si>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</si>
  <si>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</si>
  <si>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</si>
  <si>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</si>
  <si>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</si>
  <si>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</si>
  <si>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</si>
  <si>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</si>
  <si>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</si>
  <si>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</si>
  <si>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</si>
  <si>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</si>
  <si>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</si>
  <si>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</si>
  <si>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</si>
  <si>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</si>
  <si>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</si>
  <si>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</si>
  <si>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</si>
  <si>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</si>
  <si>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</si>
  <si>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</si>
  <si>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</si>
  <si>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</si>
  <si>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</si>
  <si>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</si>
  <si>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</si>
  <si>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</si>
  <si>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</si>
  <si>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</si>
  <si>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</si>
  <si>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</si>
  <si>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</si>
  <si>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</si>
  <si>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</si>
  <si>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</si>
  <si>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</si>
  <si>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</si>
  <si>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</si>
  <si>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</si>
  <si>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</si>
  <si>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</si>
  <si>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</si>
  <si>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</si>
  <si>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</si>
  <si>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</si>
  <si>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</si>
  <si>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</si>
  <si>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</si>
  <si>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</si>
  <si>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</si>
  <si>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</si>
  <si>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</si>
  <si>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</si>
  <si>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</si>
  <si>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</si>
  <si>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</si>
  <si>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</si>
  <si>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</si>
  <si>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</si>
  <si>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</si>
  <si>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</si>
  <si>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</si>
  <si>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</si>
  <si>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</si>
  <si>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</si>
  <si>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</si>
  <si>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</si>
  <si>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</si>
  <si>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</si>
  <si>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</si>
  <si>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</si>
  <si>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</si>
  <si>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</si>
  <si>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</si>
  <si>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</si>
  <si>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</si>
  <si>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</si>
  <si>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</si>
  <si>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</si>
  <si>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</si>
  <si>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</si>
  <si>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</si>
  <si>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</si>
  <si>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</si>
  <si>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</si>
  <si>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</si>
  <si>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</si>
  <si>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</si>
  <si>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</si>
  <si>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</si>
  <si>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</si>
  <si>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</si>
  <si>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</si>
  <si>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</si>
  <si>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</si>
  <si>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</si>
  <si>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</si>
  <si>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</si>
  <si>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</si>
  <si>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</si>
  <si>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</si>
  <si>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</si>
  <si>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</si>
  <si>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</si>
  <si>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</si>
  <si>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</si>
  <si>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</si>
  <si>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</si>
  <si>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</si>
  <si>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</si>
  <si>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</si>
  <si>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</si>
  <si>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</si>
  <si>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</si>
  <si>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</si>
  <si>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</si>
  <si>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</si>
  <si>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</si>
  <si>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</si>
  <si>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</si>
  <si>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</si>
  <si>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</si>
  <si>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</si>
  <si>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</si>
  <si>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</si>
  <si>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</si>
  <si>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</si>
  <si>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</si>
  <si>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</si>
  <si>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</si>
  <si>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</si>
  <si>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</si>
  <si>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</si>
  <si>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</si>
  <si>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</si>
  <si>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</si>
  <si>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</si>
  <si>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</si>
  <si>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</si>
  <si>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</si>
  <si>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</si>
  <si>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</si>
  <si>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</si>
  <si>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</si>
  <si>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</si>
  <si>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</si>
  <si>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</si>
  <si>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</si>
  <si>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</si>
  <si>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</si>
  <si>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</si>
  <si>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</si>
  <si>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</si>
  <si>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</si>
  <si>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</si>
  <si>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</si>
  <si>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</si>
  <si>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</si>
  <si>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</si>
  <si>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</si>
  <si>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</si>
  <si>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</si>
  <si>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</si>
  <si>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</si>
  <si>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</si>
  <si>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</si>
  <si>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</si>
  <si>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</si>
  <si>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</si>
  <si>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</si>
  <si>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</si>
  <si>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</si>
  <si>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</si>
  <si>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</si>
  <si>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</si>
  <si>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</si>
  <si>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</si>
  <si>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</si>
  <si>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</si>
  <si>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</si>
  <si>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</si>
  <si>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</si>
  <si>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</si>
  <si>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</si>
  <si>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</si>
  <si>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</si>
  <si>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</si>
  <si>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</si>
  <si>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</si>
  <si>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</si>
  <si>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</si>
  <si>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</si>
  <si>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</si>
  <si>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</si>
  <si>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</si>
  <si>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</si>
  <si>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</si>
  <si>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</si>
  <si>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</si>
  <si>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</si>
  <si>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</si>
  <si>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</si>
  <si>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</si>
  <si>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</si>
  <si>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</si>
  <si>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</si>
  <si>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</si>
  <si>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</si>
  <si>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</si>
  <si>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</si>
  <si>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</si>
  <si>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</si>
  <si>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</si>
  <si>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</si>
  <si>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</si>
  <si>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</si>
  <si>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</si>
  <si>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</si>
  <si>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</si>
  <si>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</si>
  <si>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</si>
  <si>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</si>
  <si>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</si>
  <si>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</si>
  <si>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</si>
  <si>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</si>
  <si>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</si>
  <si>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</si>
  <si>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</si>
  <si>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</si>
  <si>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</si>
  <si>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</si>
  <si>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</si>
  <si>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</si>
  <si>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</si>
  <si>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</si>
  <si>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</si>
  <si>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</si>
  <si>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</si>
  <si>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</si>
  <si>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</si>
  <si>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</si>
  <si>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</si>
  <si>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</si>
  <si>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</si>
  <si>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</si>
  <si>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</si>
  <si>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</si>
  <si>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</si>
  <si>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</si>
  <si>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</si>
  <si>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</si>
  <si>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</si>
  <si>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</si>
  <si>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</si>
  <si>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</si>
  <si>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</si>
  <si>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</si>
  <si>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</si>
  <si>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</si>
  <si>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</si>
  <si>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</si>
  <si>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</si>
  <si>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</si>
  <si>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</si>
  <si>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</si>
  <si>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</si>
  <si>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</si>
  <si>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</si>
  <si>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</si>
  <si>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</si>
  <si>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</si>
  <si>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</si>
  <si>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</si>
  <si>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</si>
  <si>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</si>
  <si>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</si>
  <si>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</si>
  <si>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</si>
  <si>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</si>
  <si>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</si>
  <si>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</si>
  <si>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</si>
  <si>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</si>
  <si>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</si>
  <si>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</si>
  <si>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</si>
  <si>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</si>
  <si>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</si>
  <si>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</si>
  <si>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</si>
  <si>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</si>
  <si>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</si>
  <si>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</si>
  <si>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</si>
  <si>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</si>
  <si>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</si>
  <si>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</si>
  <si>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</si>
  <si>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</si>
  <si>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</si>
  <si>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</si>
  <si>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</si>
  <si>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</si>
  <si>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</si>
  <si>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</si>
  <si>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</si>
  <si>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</si>
  <si>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</si>
  <si>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</si>
  <si>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</si>
  <si>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</si>
  <si>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</si>
  <si>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</si>
  <si>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</si>
  <si>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</si>
  <si>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</si>
  <si>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</si>
  <si>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</si>
  <si>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</si>
  <si>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</si>
  <si>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</si>
  <si>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</si>
  <si>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</si>
  <si>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</si>
  <si>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</si>
  <si>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</si>
  <si>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</si>
  <si>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</si>
  <si>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</si>
  <si>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</si>
  <si>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</si>
  <si>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</si>
  <si>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</si>
  <si>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</si>
  <si>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</si>
  <si>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</si>
  <si>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</si>
  <si>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</si>
  <si>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</si>
  <si>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</si>
  <si>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</si>
  <si>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</si>
  <si>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</si>
  <si>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</si>
  <si>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</si>
  <si>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</si>
  <si>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</si>
  <si>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</si>
  <si>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</si>
  <si>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</si>
  <si>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</si>
  <si>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</si>
  <si>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</si>
  <si>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</si>
  <si>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</si>
  <si>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</si>
  <si>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</si>
  <si>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</si>
  <si>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</si>
  <si>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</si>
  <si>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</si>
  <si>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</si>
  <si>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</si>
  <si>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</si>
  <si>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</si>
  <si>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</si>
  <si>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</si>
  <si>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</si>
  <si>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</si>
  <si>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</si>
  <si>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</si>
  <si>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</si>
  <si>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</si>
  <si>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</si>
  <si>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</si>
  <si>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</si>
  <si>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</si>
  <si>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</si>
  <si>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</si>
  <si>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</si>
  <si>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</si>
  <si>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</si>
  <si>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</si>
  <si>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</si>
  <si>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</si>
  <si>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</si>
  <si>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</si>
  <si>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</si>
  <si>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</si>
  <si>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</si>
  <si>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</si>
  <si>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</si>
  <si>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</si>
  <si>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</si>
  <si>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</si>
  <si>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</si>
  <si>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</si>
  <si>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</si>
  <si>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</si>
  <si>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</si>
  <si>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</si>
  <si>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</si>
  <si>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</si>
  <si>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</si>
  <si>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</si>
  <si>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</si>
  <si>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</si>
  <si>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</si>
  <si>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</si>
  <si>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</si>
  <si>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</si>
  <si>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</si>
  <si>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</si>
  <si>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</si>
  <si>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</si>
  <si>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</si>
  <si>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</si>
  <si>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</si>
  <si>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</si>
  <si>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</si>
  <si>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</si>
  <si>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</si>
  <si>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</si>
  <si>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</si>
  <si>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</si>
  <si>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</si>
  <si>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</si>
  <si>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</si>
  <si>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</si>
  <si>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</si>
  <si>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</si>
  <si>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</si>
  <si>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</si>
  <si>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</si>
  <si>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</si>
  <si>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</si>
  <si>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</si>
  <si>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</si>
  <si>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</si>
  <si>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</si>
  <si>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</si>
  <si>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</si>
  <si>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</si>
  <si>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</si>
  <si>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</si>
  <si>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</si>
  <si>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</si>
  <si>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</si>
  <si>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</si>
  <si>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</si>
  <si>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</si>
  <si>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</si>
  <si>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</si>
  <si>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</si>
  <si>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</si>
  <si>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</si>
  <si>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</si>
  <si>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</si>
  <si>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</si>
  <si>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</si>
  <si>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</si>
  <si>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</si>
  <si>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</si>
  <si>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</si>
  <si>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</si>
  <si>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</si>
  <si>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</si>
  <si>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</si>
  <si>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</si>
  <si>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</si>
  <si>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</si>
  <si>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</si>
  <si>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</si>
  <si>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</si>
  <si>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</si>
  <si>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</si>
  <si>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</si>
  <si>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</si>
  <si>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</si>
  <si>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</si>
  <si>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</si>
  <si>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</si>
  <si>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</si>
  <si>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</si>
  <si>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</si>
  <si>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</si>
  <si>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</si>
  <si>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</si>
  <si>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</si>
  <si>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</si>
  <si>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</si>
  <si>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</si>
  <si>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</si>
  <si>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</si>
  <si>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</si>
  <si>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</si>
  <si>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</si>
  <si>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</si>
  <si>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</si>
  <si>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</si>
  <si>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</si>
  <si>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</si>
  <si>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</si>
  <si>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</si>
  <si>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</si>
  <si>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</si>
  <si>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</si>
  <si>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</si>
  <si>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</si>
  <si>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</si>
  <si>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</si>
  <si>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</si>
  <si>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</si>
  <si>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</si>
  <si>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</si>
  <si>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</si>
  <si>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</si>
  <si>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</si>
  <si>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</si>
  <si>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</si>
  <si>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</si>
  <si>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</si>
  <si>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</si>
  <si>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</si>
  <si>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</si>
  <si>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</si>
  <si>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</si>
  <si>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</si>
  <si>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</si>
  <si>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</si>
  <si>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</si>
  <si>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</si>
  <si>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</si>
  <si>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</si>
  <si>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</si>
  <si>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</si>
  <si>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</si>
  <si>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</si>
  <si>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</si>
  <si>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</si>
  <si>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</si>
  <si>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</si>
  <si>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</si>
  <si>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</si>
  <si>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</si>
  <si>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</si>
  <si>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</si>
  <si>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</si>
  <si>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</si>
  <si>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</si>
  <si>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</si>
  <si>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</si>
  <si>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</si>
  <si>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</si>
  <si>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</si>
  <si>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</si>
  <si>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</si>
  <si>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</si>
  <si>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</si>
  <si>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</si>
  <si>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</si>
  <si>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</si>
  <si>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</si>
  <si>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</si>
  <si>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</si>
  <si>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</si>
  <si>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</si>
  <si>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</si>
  <si>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</si>
  <si>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</si>
  <si>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</si>
  <si>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</si>
  <si>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</si>
  <si>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</si>
  <si>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</si>
  <si>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</si>
  <si>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</si>
  <si>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</si>
  <si>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</si>
  <si>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</si>
  <si>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</si>
  <si>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</si>
  <si>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</si>
  <si>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</si>
  <si>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</si>
  <si>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</si>
  <si>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</si>
  <si>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</si>
  <si>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</si>
  <si>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</si>
  <si>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</si>
  <si>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</si>
  <si>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</si>
  <si>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</si>
  <si>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</si>
  <si>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</si>
  <si>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</si>
  <si>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</si>
  <si>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</si>
  <si>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</si>
  <si>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</si>
  <si>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</si>
  <si>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</si>
  <si>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</si>
  <si>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</si>
  <si>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</si>
  <si>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</si>
  <si>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</si>
  <si>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</si>
  <si>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</si>
  <si>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</si>
  <si>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</si>
  <si>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</si>
  <si>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</si>
  <si>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</si>
  <si>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</si>
  <si>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</si>
  <si>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</si>
  <si>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</si>
  <si>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</si>
  <si>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</si>
  <si>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</si>
  <si>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</si>
  <si>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</si>
  <si>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</si>
  <si>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</si>
  <si>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</si>
  <si>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</si>
  <si>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</si>
  <si>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</si>
  <si>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</si>
  <si>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</si>
  <si>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</si>
  <si>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</si>
  <si>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</si>
  <si>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</si>
  <si>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</si>
  <si>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</si>
  <si>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</si>
  <si>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</si>
  <si>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</si>
  <si>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</si>
  <si>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</si>
  <si>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</si>
  <si>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</si>
  <si>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</si>
  <si>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</si>
  <si>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</si>
  <si>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</si>
  <si>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</si>
  <si>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</si>
  <si>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</si>
  <si>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</si>
  <si>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</si>
  <si>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</si>
  <si>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</si>
  <si>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</si>
  <si>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</si>
  <si>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</si>
  <si>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</si>
  <si>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</si>
  <si>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</si>
  <si>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</si>
  <si>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</si>
  <si>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</si>
  <si>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</si>
  <si>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</si>
  <si>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</si>
  <si>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</si>
  <si>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</si>
  <si>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</si>
  <si>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</si>
  <si>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</si>
  <si>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</si>
  <si>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</si>
  <si>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</si>
  <si>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</si>
  <si>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</si>
  <si>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</si>
  <si>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</si>
  <si>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</si>
  <si>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</si>
  <si>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</si>
  <si>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</si>
  <si>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</si>
  <si>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</si>
  <si>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</si>
  <si>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</si>
  <si>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</si>
  <si>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</si>
  <si>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</si>
  <si>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</si>
  <si>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</si>
  <si>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</si>
  <si>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</si>
  <si>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</si>
  <si>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</si>
  <si>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</si>
  <si>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</si>
  <si>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</si>
  <si>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</si>
  <si>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</si>
  <si>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</si>
  <si>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</si>
  <si>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</si>
  <si>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</si>
  <si>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</si>
  <si>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</si>
  <si>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</si>
  <si>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</si>
  <si>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</si>
  <si>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</si>
  <si>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</si>
  <si>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</si>
  <si>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</si>
  <si>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</si>
  <si>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</si>
  <si>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</si>
  <si>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</si>
  <si>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</si>
  <si>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</si>
  <si>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</si>
  <si>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</si>
  <si>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</si>
  <si>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</si>
  <si>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</si>
  <si>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</si>
  <si>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</si>
  <si>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</si>
  <si>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</si>
  <si>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</si>
  <si>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</si>
  <si>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</si>
  <si>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</si>
  <si>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</si>
  <si>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</si>
  <si>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</si>
  <si>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</si>
  <si>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</si>
  <si>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</si>
  <si>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</si>
  <si>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</si>
  <si>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</si>
  <si>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</si>
  <si>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</si>
  <si>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</si>
  <si>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</si>
  <si>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</si>
  <si>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</si>
  <si>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</si>
  <si>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</si>
  <si>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</si>
  <si>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</si>
  <si>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</si>
  <si>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</si>
  <si>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</si>
  <si>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</si>
  <si>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</si>
  <si>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</si>
  <si>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</si>
  <si>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</si>
  <si>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</si>
  <si>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</si>
  <si>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</si>
  <si>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</si>
  <si>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</si>
  <si>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</si>
  <si>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</si>
  <si>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</si>
  <si>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</si>
  <si>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</si>
  <si>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</si>
  <si>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</si>
  <si>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</si>
  <si>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</si>
  <si>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</si>
  <si>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</si>
  <si>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</si>
  <si>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</si>
  <si>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</si>
  <si>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</si>
  <si>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</si>
  <si>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</si>
  <si>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</si>
  <si>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</si>
  <si>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</si>
  <si>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</si>
  <si>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</si>
  <si>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</si>
  <si>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</si>
  <si>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</si>
  <si>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</si>
  <si>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</si>
  <si>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</si>
  <si>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</si>
  <si>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</si>
  <si>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</si>
  <si>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</si>
  <si>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</si>
  <si>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</si>
  <si>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</si>
  <si>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</si>
  <si>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</si>
  <si>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</si>
  <si>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</si>
  <si>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</si>
  <si>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</si>
  <si>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</si>
  <si>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</si>
  <si>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</si>
  <si>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</si>
  <si>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</si>
  <si>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</si>
  <si>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</si>
  <si>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</si>
  <si>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</si>
  <si>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</si>
  <si>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</si>
  <si>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</si>
  <si>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</si>
  <si>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</si>
  <si>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</si>
  <si>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</si>
  <si>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</si>
  <si>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</si>
  <si>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</si>
  <si>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</si>
  <si>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</si>
  <si>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</si>
  <si>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</si>
  <si>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</si>
  <si>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</si>
  <si>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</si>
  <si>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</si>
  <si>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</si>
  <si>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</si>
  <si>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</si>
  <si>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</si>
  <si>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</si>
  <si>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</si>
  <si>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</si>
  <si>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</si>
  <si>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</si>
  <si>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</si>
  <si>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</si>
  <si>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</si>
  <si>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</si>
  <si>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</si>
  <si>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</si>
  <si>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</si>
  <si>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</si>
  <si>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</si>
  <si>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</si>
  <si>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</si>
  <si>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</si>
  <si>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</si>
  <si>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</si>
  <si>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</si>
  <si>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</si>
  <si>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</si>
  <si>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</si>
  <si>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</si>
  <si>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</si>
  <si>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</si>
  <si>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</si>
  <si>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</si>
  <si>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</si>
  <si>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</si>
  <si>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</si>
  <si>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</si>
  <si>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</si>
  <si>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</si>
  <si>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</si>
  <si>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</si>
  <si>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</si>
  <si>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</si>
  <si>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</si>
  <si>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</si>
  <si>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</si>
  <si>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</si>
  <si>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</si>
  <si>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</si>
  <si>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</si>
  <si>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</si>
  <si>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</si>
  <si>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</si>
  <si>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</si>
  <si>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</si>
  <si>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</si>
  <si>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</si>
  <si>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</si>
  <si>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</si>
  <si>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</si>
  <si>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</si>
  <si>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</si>
  <si>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</si>
  <si>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</si>
  <si>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</si>
  <si>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</si>
  <si>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</si>
  <si>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</si>
  <si>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</si>
  <si>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</si>
  <si>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</si>
  <si>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</si>
  <si>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</si>
  <si>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</si>
  <si>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</si>
  <si>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</si>
  <si>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</si>
  <si>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</si>
  <si>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</si>
  <si>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</si>
  <si>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</si>
  <si>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</si>
  <si>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</si>
  <si>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</si>
  <si>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</si>
  <si>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</si>
  <si>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</si>
  <si>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</si>
  <si>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</si>
  <si>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</si>
  <si>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</si>
  <si>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</si>
  <si>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</si>
  <si>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</si>
  <si>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</si>
  <si>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</si>
  <si>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</si>
  <si>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</si>
  <si>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</si>
  <si>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</si>
  <si>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</si>
  <si>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</si>
  <si>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</si>
  <si>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</si>
  <si>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</si>
  <si>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</si>
  <si>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</si>
  <si>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</si>
  <si>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</si>
  <si>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</si>
  <si>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</si>
  <si>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</si>
  <si>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</si>
  <si>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</si>
  <si>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</si>
  <si>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</si>
  <si>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</si>
  <si>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</si>
  <si>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</si>
  <si>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</si>
  <si>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</si>
  <si>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</si>
  <si>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</si>
  <si>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</si>
  <si>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</si>
  <si>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</si>
  <si>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</si>
  <si>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</si>
  <si>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</si>
  <si>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</si>
  <si>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</si>
  <si>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</si>
  <si>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</si>
  <si>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</si>
  <si>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</si>
  <si>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</si>
  <si>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</si>
  <si>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</si>
  <si>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</si>
  <si>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</si>
  <si>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</si>
  <si>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</si>
  <si>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</si>
  <si>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</si>
  <si>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</si>
  <si>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</si>
  <si>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</si>
  <si>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</si>
  <si>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</si>
  <si>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</si>
  <si>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</si>
  <si>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</si>
  <si>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</si>
  <si>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</si>
  <si>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</si>
  <si>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</si>
  <si>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</si>
  <si>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</si>
  <si>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</si>
  <si>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</si>
  <si>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</si>
  <si>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</si>
  <si>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</si>
  <si>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</si>
  <si>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</si>
  <si>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</si>
  <si>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</si>
  <si>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</si>
  <si>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</si>
  <si>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</si>
  <si>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</si>
  <si>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</si>
  <si>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</si>
  <si>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</si>
  <si>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</si>
  <si>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</si>
  <si>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</si>
  <si>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</si>
  <si>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</si>
  <si>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</si>
  <si>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</si>
  <si>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</si>
  <si>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</si>
  <si>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</si>
  <si>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</si>
  <si>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</si>
  <si>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</si>
  <si>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</si>
  <si>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</si>
  <si>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</si>
  <si>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</si>
  <si>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</si>
  <si>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</si>
  <si>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</si>
  <si>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</si>
  <si>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</si>
  <si>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</si>
  <si>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</si>
  <si>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</si>
  <si>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</si>
  <si>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</si>
  <si>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</si>
  <si>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</si>
  <si>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</si>
  <si>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</si>
  <si>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</si>
  <si>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</si>
  <si>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</si>
  <si>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</si>
  <si>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</si>
  <si>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</si>
  <si>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</si>
  <si>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</si>
  <si>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</si>
  <si>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</si>
  <si>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</si>
  <si>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</si>
  <si>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</si>
  <si>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</si>
  <si>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</si>
  <si>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</si>
  <si>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</si>
  <si>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</si>
  <si>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</si>
  <si>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</si>
  <si>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</si>
  <si>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</si>
  <si>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</si>
  <si>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</si>
  <si>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</si>
  <si>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</si>
  <si>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</si>
  <si>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</si>
  <si>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</si>
  <si>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</si>
  <si>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</si>
  <si>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</si>
  <si>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</si>
  <si>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</si>
  <si>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</si>
  <si>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</si>
  <si>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</si>
  <si>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</si>
  <si>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</si>
  <si>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</si>
  <si>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</si>
  <si>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</si>
  <si>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</si>
  <si>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</si>
  <si>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</si>
  <si>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</si>
  <si>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</si>
  <si>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</si>
  <si>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</si>
  <si>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</si>
  <si>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</si>
  <si>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</si>
  <si>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</si>
  <si>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</si>
  <si>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</si>
  <si>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</si>
  <si>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</si>
  <si>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</si>
  <si>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</si>
  <si>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</si>
  <si>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</si>
  <si>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</si>
  <si>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</si>
  <si>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</si>
  <si>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</si>
  <si>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</si>
  <si>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</si>
  <si>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</si>
  <si>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</si>
  <si>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</si>
  <si>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</si>
  <si>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</si>
  <si>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</si>
  <si>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</si>
  <si>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</si>
  <si>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</si>
  <si>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</si>
  <si>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</si>
  <si>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</si>
  <si>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</si>
  <si>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</si>
  <si>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</si>
  <si>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</si>
  <si>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</si>
  <si>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</si>
  <si>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</si>
  <si>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</si>
  <si>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</si>
  <si>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</si>
  <si>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</si>
  <si>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</si>
  <si>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</si>
  <si>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</si>
  <si>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</si>
  <si>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</si>
  <si>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</si>
  <si>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</si>
  <si>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</si>
  <si>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</si>
  <si>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</si>
  <si>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</si>
  <si>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</si>
  <si>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</si>
  <si>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</si>
  <si>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</si>
  <si>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</si>
  <si>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</si>
  <si>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</si>
  <si>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</si>
  <si>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</si>
  <si>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</si>
  <si>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</si>
  <si>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</si>
  <si>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</si>
  <si>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</si>
  <si>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</si>
  <si>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</si>
  <si>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</si>
  <si>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</si>
  <si>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</si>
  <si>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</si>
  <si>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</si>
  <si>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</si>
  <si>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</si>
  <si>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</si>
  <si>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</si>
  <si>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</si>
  <si>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</si>
  <si>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</si>
  <si>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</si>
  <si>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</si>
  <si>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</si>
  <si>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</si>
  <si>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</si>
  <si>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</si>
  <si>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</si>
  <si>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</si>
  <si>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</si>
  <si>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</si>
  <si>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</si>
  <si>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</si>
  <si>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</si>
  <si>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</si>
  <si>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</si>
  <si>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</si>
  <si>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</si>
  <si>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</si>
  <si>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</si>
  <si>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</si>
  <si>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</si>
  <si>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</si>
  <si>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</si>
  <si>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</si>
  <si>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</si>
  <si>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</si>
  <si>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</si>
  <si>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</si>
  <si>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</si>
  <si>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</si>
  <si>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</si>
  <si>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</si>
  <si>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</si>
  <si>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</si>
  <si>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</si>
  <si>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</si>
  <si>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</si>
  <si>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</si>
  <si>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</si>
  <si>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</si>
  <si>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</si>
  <si>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</si>
  <si>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</si>
  <si>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</si>
  <si>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</si>
  <si>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</si>
  <si>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</si>
  <si>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</si>
  <si>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</si>
  <si>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</si>
  <si>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</si>
  <si>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</si>
  <si>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</si>
  <si>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</si>
  <si>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</si>
  <si>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</si>
  <si>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</si>
  <si>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</si>
  <si>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</si>
  <si>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</si>
  <si>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</si>
  <si>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</si>
  <si>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</si>
  <si>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</si>
  <si>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</si>
  <si>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</si>
  <si>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</si>
  <si>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</si>
  <si>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</si>
  <si>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</si>
  <si>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</si>
  <si>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</si>
  <si>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</si>
  <si>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</si>
  <si>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</si>
  <si>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</si>
  <si>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</si>
  <si>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</si>
  <si>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</si>
  <si>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</si>
  <si>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</si>
  <si>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</si>
  <si>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</si>
  <si>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</si>
  <si>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</si>
  <si>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</si>
  <si>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</si>
  <si>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</si>
  <si>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</si>
  <si>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</si>
  <si>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</si>
  <si>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</si>
  <si>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</si>
  <si>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</si>
  <si>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</si>
  <si>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</si>
  <si>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</si>
  <si>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</si>
  <si>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</si>
  <si>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</si>
  <si>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</si>
  <si>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</si>
  <si>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</si>
  <si>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</si>
  <si>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</si>
  <si>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</si>
  <si>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</si>
  <si>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</si>
  <si>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</si>
  <si>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</si>
  <si>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</si>
  <si>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</si>
  <si>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</si>
  <si>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</si>
  <si>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</si>
  <si>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</si>
  <si>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</si>
  <si>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</si>
  <si>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</si>
  <si>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</si>
  <si>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</si>
  <si>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</si>
  <si>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</si>
  <si>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</si>
  <si>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</si>
  <si>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</si>
  <si>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</si>
  <si>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</si>
  <si>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</si>
  <si>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</si>
  <si>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</si>
  <si>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</si>
  <si>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</si>
  <si>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</si>
  <si>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</si>
  <si>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</si>
  <si>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</si>
  <si>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</si>
  <si>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</si>
  <si>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</si>
  <si>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</si>
  <si>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</si>
  <si>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</si>
  <si>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</si>
  <si>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</si>
  <si>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</si>
  <si>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</si>
  <si>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</si>
  <si>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</si>
  <si>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</si>
  <si>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</si>
  <si>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</si>
  <si>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</si>
  <si>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</si>
  <si>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</si>
  <si>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</si>
  <si>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</si>
  <si>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</si>
  <si>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</si>
  <si>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</si>
  <si>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</si>
  <si>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</si>
  <si>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</si>
  <si>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</si>
  <si>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</si>
  <si>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</si>
  <si>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</si>
  <si>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</si>
  <si>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</si>
  <si>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</si>
  <si>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</si>
  <si>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</si>
  <si>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</si>
  <si>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</si>
  <si>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</si>
  <si>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</si>
  <si>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</si>
  <si>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</si>
  <si>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</si>
  <si>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</si>
  <si>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</si>
  <si>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</si>
  <si>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</si>
  <si>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</si>
  <si>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</si>
  <si>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</si>
  <si>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</si>
  <si>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</si>
  <si>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</si>
  <si>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</si>
  <si>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</si>
  <si>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</si>
  <si>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</si>
  <si>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</si>
  <si>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</si>
  <si>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</si>
  <si>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</si>
  <si>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</si>
  <si>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</si>
  <si>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</si>
  <si>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</si>
  <si>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</si>
  <si>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</si>
  <si>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</si>
  <si>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</si>
  <si>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</si>
  <si>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</si>
  <si>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</si>
  <si>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</si>
  <si>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</si>
  <si>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</si>
  <si>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</si>
  <si>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</si>
  <si>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</si>
  <si>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</si>
  <si>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</si>
  <si>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</si>
  <si>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</si>
  <si>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</si>
  <si>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</si>
  <si>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</si>
  <si>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</si>
  <si>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</si>
  <si>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</si>
  <si>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</si>
  <si>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</si>
  <si>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</si>
  <si>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</si>
  <si>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</si>
  <si>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</si>
  <si>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</si>
  <si>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</si>
  <si>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</si>
  <si>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</si>
  <si>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</si>
  <si>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</si>
  <si>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</si>
  <si>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</si>
  <si>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</si>
  <si>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</si>
  <si>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</si>
  <si>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</si>
  <si>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</si>
  <si>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</si>
  <si>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</si>
  <si>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</si>
  <si>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</si>
  <si>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</si>
  <si>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</si>
  <si>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</si>
  <si>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</si>
  <si>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</si>
  <si>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</si>
  <si>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</si>
  <si>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</si>
  <si>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</si>
  <si>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</si>
  <si>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</si>
  <si>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</si>
  <si>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</si>
  <si>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</si>
  <si>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</si>
  <si>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</si>
  <si>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</si>
  <si>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</si>
  <si>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</si>
  <si>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</si>
  <si>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</si>
  <si>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</si>
  <si>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</si>
  <si>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</si>
  <si>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</si>
  <si>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</si>
  <si>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</si>
  <si>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</si>
  <si>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</si>
  <si>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</si>
  <si>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</si>
  <si>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</si>
  <si>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</si>
  <si>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</si>
  <si>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</si>
  <si>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</si>
  <si>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</si>
  <si>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</si>
  <si>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</si>
  <si>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</si>
  <si>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</si>
  <si>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</si>
  <si>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</si>
  <si>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</si>
  <si>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</si>
  <si>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</si>
  <si>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</si>
  <si>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</si>
  <si>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</si>
  <si>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</si>
  <si>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</si>
  <si>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</si>
  <si>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</si>
  <si>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</si>
  <si>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</si>
  <si>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</si>
  <si>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</si>
  <si>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</si>
  <si>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</si>
  <si>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</si>
  <si>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</si>
  <si>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</si>
  <si>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</si>
  <si>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</si>
  <si>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</si>
  <si>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</si>
  <si>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</si>
  <si>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</si>
  <si>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</si>
  <si>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</si>
  <si>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</si>
  <si>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</si>
  <si>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</si>
  <si>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</si>
  <si>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</si>
  <si>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</si>
  <si>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</si>
  <si>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</si>
  <si>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</si>
  <si>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</si>
  <si>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</si>
  <si>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</si>
  <si>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</si>
  <si>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</si>
  <si>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</si>
  <si>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</si>
  <si>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</si>
  <si>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</si>
  <si>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</si>
  <si>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</si>
  <si>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</si>
  <si>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</si>
  <si>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</si>
  <si>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</si>
  <si>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</si>
  <si>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</si>
  <si>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</si>
  <si>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</si>
  <si>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</si>
  <si>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</si>
  <si>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</si>
  <si>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</si>
  <si>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</si>
  <si>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</si>
  <si>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</si>
  <si>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</si>
  <si>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</si>
  <si>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</si>
  <si>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</si>
  <si>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</si>
  <si>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</si>
  <si>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</si>
  <si>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</si>
  <si>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</si>
  <si>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</si>
  <si>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</si>
  <si>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</si>
  <si>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</si>
  <si>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</si>
  <si>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</si>
  <si>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</si>
  <si>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</si>
  <si>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</si>
  <si>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</si>
  <si>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</si>
  <si>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</si>
  <si>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</si>
  <si>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</si>
  <si>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</si>
  <si>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</si>
  <si>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</si>
  <si>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</si>
  <si>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</si>
  <si>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</si>
  <si>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</si>
  <si>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</si>
  <si>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</si>
  <si>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</si>
  <si>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</si>
  <si>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</si>
  <si>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</si>
  <si>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</si>
  <si>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</si>
  <si>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</si>
  <si>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</si>
  <si>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</si>
  <si>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</si>
  <si>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</si>
  <si>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</si>
  <si>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</si>
  <si>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</si>
  <si>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</si>
  <si>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</si>
  <si>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</si>
  <si>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</si>
  <si>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</si>
  <si>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</si>
  <si>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</si>
  <si>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</si>
  <si>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</si>
  <si>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</si>
  <si>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</si>
  <si>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</si>
  <si>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</si>
  <si>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</si>
  <si>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</si>
  <si>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</si>
  <si>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</si>
  <si>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</si>
  <si>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</si>
  <si>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</si>
  <si>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</si>
  <si>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</si>
  <si>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</si>
  <si>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</si>
  <si>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</si>
  <si>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</si>
  <si>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</si>
  <si>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</si>
  <si>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</si>
  <si>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</si>
  <si>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</si>
  <si>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</si>
  <si>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</si>
  <si>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</si>
  <si>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</si>
  <si>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</si>
  <si>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</si>
  <si>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</si>
  <si>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</si>
  <si>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</si>
  <si>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</si>
  <si>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</si>
  <si>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</si>
  <si>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</si>
  <si>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</si>
  <si>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</si>
  <si>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</si>
  <si>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</si>
  <si>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</si>
  <si>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</si>
  <si>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</si>
  <si>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</si>
  <si>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</si>
  <si>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</si>
  <si>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</si>
  <si>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</si>
  <si>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</si>
  <si>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</si>
  <si>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</si>
  <si>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</si>
  <si>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</si>
  <si>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</si>
  <si>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</si>
  <si>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</si>
  <si>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</si>
  <si>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</si>
  <si>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</si>
  <si>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</si>
  <si>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</si>
  <si>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</si>
  <si>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</si>
  <si>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</si>
  <si>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</si>
  <si>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</si>
  <si>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</si>
  <si>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</si>
  <si>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</si>
  <si>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</si>
  <si>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</si>
  <si>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</si>
  <si>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</si>
  <si>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</si>
  <si>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</si>
  <si>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</si>
  <si>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</si>
  <si>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</si>
  <si>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</si>
  <si>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</si>
  <si>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</si>
  <si>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</si>
  <si>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</si>
  <si>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</si>
  <si>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</si>
  <si>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</si>
  <si>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</si>
  <si>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</si>
  <si>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</si>
  <si>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</si>
  <si>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</si>
  <si>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</si>
  <si>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</si>
  <si>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</si>
  <si>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</si>
  <si>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</si>
  <si>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</si>
  <si>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</si>
  <si>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</si>
  <si>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</si>
  <si>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</si>
  <si>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</si>
  <si>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</si>
  <si>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</si>
  <si>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</si>
  <si>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</si>
  <si>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</si>
  <si>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</si>
  <si>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</si>
  <si>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</si>
  <si>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</si>
  <si>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</si>
  <si>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</si>
  <si>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</si>
  <si>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</si>
  <si>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</si>
  <si>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</si>
  <si>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</si>
  <si>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</si>
  <si>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</si>
  <si>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</si>
  <si>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</si>
  <si>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</si>
  <si>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</si>
  <si>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</si>
  <si>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</si>
  <si>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</si>
  <si>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</si>
  <si>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</si>
  <si>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</si>
  <si>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</si>
  <si>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</si>
  <si>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</si>
  <si>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</si>
  <si>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</si>
  <si>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</si>
  <si>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</si>
  <si>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</si>
  <si>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</si>
  <si>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</si>
  <si>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</si>
  <si>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</si>
  <si>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</si>
  <si>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</si>
  <si>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</si>
  <si>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</si>
  <si>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</si>
  <si>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</si>
  <si>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</si>
  <si>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</si>
  <si>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</si>
  <si>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</si>
  <si>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</si>
  <si>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</si>
  <si>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</si>
  <si>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</si>
  <si>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</si>
  <si>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</si>
  <si>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</si>
  <si>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</si>
  <si>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</si>
  <si>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</si>
  <si>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</si>
  <si>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</si>
  <si>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</si>
  <si>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</si>
  <si>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</si>
  <si>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</si>
  <si>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</si>
  <si>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</si>
  <si>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</si>
  <si>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</si>
  <si>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</si>
  <si>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</si>
  <si>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</si>
  <si>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</si>
  <si>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</si>
  <si>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</si>
  <si>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</si>
  <si>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</si>
  <si>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</si>
  <si>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</si>
  <si>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</si>
  <si>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</si>
  <si>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</si>
  <si>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</si>
  <si>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</si>
  <si>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</si>
  <si>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</si>
  <si>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</si>
  <si>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</si>
  <si>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</si>
  <si>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</si>
  <si>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</si>
  <si>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</si>
  <si>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</si>
  <si>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</si>
  <si>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</si>
  <si>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</si>
  <si>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</si>
  <si>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</si>
  <si>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</si>
  <si>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</si>
  <si>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</si>
  <si>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</si>
  <si>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</si>
  <si>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</si>
  <si>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</si>
  <si>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</si>
  <si>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</si>
  <si>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</si>
  <si>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</si>
  <si>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</si>
  <si>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</si>
  <si>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</si>
  <si>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</si>
  <si>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</si>
  <si>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</si>
  <si>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</si>
  <si>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</si>
  <si>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</si>
  <si>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</si>
  <si>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</si>
  <si>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</si>
  <si>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</si>
  <si>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</si>
  <si>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</si>
  <si>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</si>
  <si>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</si>
  <si>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</si>
  <si>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</si>
  <si>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</si>
  <si>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</si>
  <si>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</si>
  <si>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</si>
  <si>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</si>
  <si>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</si>
  <si>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</si>
  <si>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</si>
  <si>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</si>
  <si>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</si>
  <si>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</si>
  <si>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</si>
  <si>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</si>
  <si>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</si>
  <si>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</si>
  <si>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</si>
  <si>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</si>
  <si>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</si>
  <si>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</si>
  <si>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</si>
  <si>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</si>
  <si>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</si>
  <si>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</si>
  <si>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</si>
  <si>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</si>
  <si>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</si>
  <si>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</si>
  <si>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</si>
  <si>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</si>
  <si>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</si>
  <si>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</si>
  <si>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</si>
  <si>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</si>
  <si>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</si>
  <si>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</si>
  <si>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</si>
  <si>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</si>
  <si>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</si>
  <si>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</si>
  <si>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</si>
  <si>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</si>
  <si>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</si>
  <si>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</si>
  <si>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</si>
  <si>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</si>
  <si>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</si>
  <si>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</si>
  <si>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</si>
  <si>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</si>
  <si>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</si>
  <si>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</si>
  <si>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</si>
  <si>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</si>
  <si>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</si>
  <si>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</si>
  <si>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</si>
  <si>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</si>
  <si>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</si>
  <si>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</si>
  <si>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</si>
  <si>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</si>
  <si>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</si>
  <si>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</si>
  <si>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</si>
  <si>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</si>
  <si>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</si>
  <si>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</si>
  <si>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</si>
  <si>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</si>
  <si>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</si>
  <si>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</si>
  <si>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</si>
  <si>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</si>
  <si>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</si>
  <si>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</si>
  <si>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</si>
  <si>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</si>
  <si>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</si>
  <si>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</si>
  <si>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</si>
  <si>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</si>
  <si>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</si>
  <si>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</si>
  <si>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</si>
  <si>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</si>
  <si>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</si>
  <si>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</si>
  <si>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</si>
  <si>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</si>
  <si>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</si>
  <si>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</si>
  <si>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</si>
  <si>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</si>
  <si>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</si>
  <si>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</si>
  <si>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</si>
  <si>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</si>
  <si>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</si>
  <si>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</si>
  <si>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</si>
  <si>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</si>
  <si>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</si>
  <si>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</si>
  <si>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</si>
  <si>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</si>
  <si>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</si>
  <si>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</si>
  <si>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</si>
  <si>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</si>
  <si>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</si>
  <si>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</si>
  <si>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</si>
  <si>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</si>
  <si>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</si>
  <si>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</si>
  <si>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</si>
  <si>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</si>
  <si>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</si>
  <si>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</si>
  <si>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</si>
  <si>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</si>
  <si>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</si>
  <si>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</si>
  <si>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</si>
  <si>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</si>
  <si>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</si>
  <si>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</si>
  <si>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</si>
  <si>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</si>
  <si>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</si>
  <si>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</si>
  <si>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</si>
  <si>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</si>
  <si>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</si>
  <si>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</si>
  <si>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</si>
  <si>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</si>
  <si>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</si>
  <si>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</si>
  <si>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</si>
  <si>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</si>
  <si>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</si>
  <si>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</si>
  <si>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</si>
  <si>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</si>
  <si>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</si>
  <si>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</si>
  <si>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</si>
  <si>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</si>
  <si>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</si>
  <si>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</si>
  <si>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</si>
  <si>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</si>
  <si>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</si>
  <si>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</si>
  <si>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</si>
  <si>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</si>
  <si>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</si>
  <si>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</si>
  <si>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</si>
  <si>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</si>
  <si>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</si>
  <si>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</si>
  <si>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</si>
  <si>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</si>
  <si>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</si>
  <si>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</si>
  <si>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</si>
  <si>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</si>
  <si>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</si>
  <si>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</si>
  <si>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</si>
  <si>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</si>
  <si>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</si>
  <si>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</si>
  <si>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</si>
  <si>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</si>
  <si>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</si>
  <si>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</si>
  <si>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</si>
  <si>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</si>
  <si>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</si>
  <si>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</si>
  <si>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</si>
  <si>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</si>
  <si>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</si>
  <si>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</si>
  <si>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</si>
  <si>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</si>
  <si>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</si>
  <si>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</si>
  <si>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</si>
  <si>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</si>
  <si>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</si>
  <si>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</si>
  <si>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</si>
  <si>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</si>
  <si>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</si>
  <si>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</si>
  <si>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</si>
  <si>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</si>
  <si>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</si>
  <si>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</si>
  <si>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</si>
  <si>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</si>
  <si>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</si>
  <si>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</si>
  <si>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</si>
  <si>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</si>
  <si>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</si>
  <si>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</si>
  <si>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</si>
  <si>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</si>
  <si>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</si>
  <si>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</si>
  <si>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</si>
  <si>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</si>
  <si>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</si>
  <si>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</si>
  <si>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</si>
  <si>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</si>
  <si>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</si>
  <si>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</si>
  <si>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</si>
  <si>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</si>
  <si>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</si>
  <si>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</si>
  <si>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</si>
  <si>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</si>
  <si>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</si>
  <si>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</si>
  <si>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</si>
  <si>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</si>
  <si>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</si>
  <si>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</si>
  <si>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</si>
  <si>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</si>
  <si>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</si>
  <si>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</si>
  <si>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</si>
  <si>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</si>
  <si>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</si>
  <si>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</si>
  <si>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</si>
  <si>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</si>
  <si>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</si>
  <si>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</si>
  <si>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</si>
  <si>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</si>
  <si>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</si>
  <si>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</si>
  <si>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</si>
  <si>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</si>
  <si>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</si>
  <si>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</si>
  <si>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</si>
  <si>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</si>
  <si>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</si>
  <si>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</si>
  <si>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</si>
  <si>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</si>
  <si>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</si>
  <si>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</si>
  <si>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</si>
  <si>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</si>
  <si>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</si>
  <si>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</si>
  <si>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</si>
  <si>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</si>
  <si>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</si>
  <si>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</si>
  <si>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</si>
  <si>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</si>
  <si>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</si>
  <si>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</si>
  <si>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</si>
  <si>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</si>
  <si>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</si>
  <si>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</si>
  <si>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</si>
  <si>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</si>
  <si>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</si>
  <si>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</si>
  <si>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</si>
  <si>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</si>
  <si>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</si>
  <si>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</si>
  <si>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</si>
  <si>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</si>
  <si>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</si>
  <si>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</si>
  <si>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</si>
  <si>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</si>
  <si>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</si>
  <si>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</si>
  <si>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</si>
  <si>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</si>
  <si>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</si>
  <si>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</si>
  <si>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</si>
  <si>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</si>
  <si>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</si>
  <si>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</si>
  <si>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</si>
  <si>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</si>
  <si>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</si>
  <si>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</si>
  <si>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</si>
  <si>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</si>
  <si>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</si>
  <si>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</si>
  <si>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</si>
  <si>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</si>
  <si>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</si>
  <si>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</si>
  <si>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</si>
  <si>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</si>
  <si>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</si>
  <si>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</si>
  <si>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</si>
  <si>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</si>
  <si>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</si>
  <si>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</si>
  <si>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</si>
  <si>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</si>
  <si>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</si>
  <si>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</si>
  <si>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</si>
  <si>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</si>
  <si>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</si>
  <si>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</si>
  <si>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</si>
  <si>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</si>
  <si>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</si>
  <si>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</si>
  <si>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</si>
  <si>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</si>
  <si>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</si>
  <si>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</si>
  <si>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</si>
  <si>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</si>
  <si>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</si>
  <si>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</si>
  <si>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</si>
  <si>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</si>
  <si>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</si>
  <si>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</si>
  <si>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</si>
  <si>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</si>
  <si>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</si>
  <si>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</si>
  <si>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</si>
  <si>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</si>
  <si>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</si>
  <si>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</si>
  <si>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</si>
  <si>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</si>
  <si>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</si>
  <si>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</si>
  <si>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</si>
  <si>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</si>
  <si>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</si>
  <si>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</si>
  <si>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</si>
  <si>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</si>
  <si>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</si>
  <si>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</si>
  <si>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</si>
  <si>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</si>
  <si>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</si>
  <si>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</si>
  <si>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</si>
  <si>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</si>
  <si>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</si>
  <si>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</si>
  <si>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</si>
  <si>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</si>
  <si>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</si>
  <si>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</si>
  <si>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</si>
  <si>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</si>
  <si>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</si>
  <si>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</si>
  <si>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</si>
  <si>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</si>
  <si>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</si>
  <si>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</si>
  <si>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</si>
  <si>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</si>
  <si>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</si>
  <si>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</si>
  <si>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</si>
  <si>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</si>
  <si>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</si>
  <si>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</si>
  <si>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</si>
  <si>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</si>
  <si>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</si>
  <si>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</si>
  <si>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</si>
  <si>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</si>
  <si>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</si>
  <si>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</si>
  <si>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</si>
  <si>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</si>
  <si>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</si>
  <si>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</si>
  <si>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</si>
  <si>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</si>
  <si>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</si>
  <si>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</si>
  <si>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</si>
  <si>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</si>
  <si>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</si>
  <si>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</si>
  <si>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</si>
  <si>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</si>
  <si>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</si>
  <si>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</si>
  <si>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</si>
  <si>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</si>
  <si>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</si>
  <si>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</si>
  <si>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</si>
  <si>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</si>
  <si>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</si>
  <si>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</si>
  <si>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</si>
  <si>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</si>
  <si>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</si>
  <si>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</si>
  <si>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</si>
  <si>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</si>
  <si>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</si>
  <si>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</si>
  <si>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</si>
  <si>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</si>
  <si>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</si>
  <si>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</si>
  <si>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</si>
  <si>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</si>
  <si>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</si>
  <si>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</si>
  <si>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</si>
  <si>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</si>
  <si>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</si>
  <si>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</si>
  <si>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</si>
  <si>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</si>
  <si>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</si>
  <si>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</si>
  <si>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</si>
  <si>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</si>
  <si>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</si>
  <si>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</si>
  <si>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</si>
  <si>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</si>
  <si>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</si>
  <si>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</si>
  <si>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</si>
  <si>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</si>
  <si>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</si>
  <si>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</si>
  <si>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</si>
  <si>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</si>
  <si>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</si>
  <si>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</si>
  <si>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</si>
  <si>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</si>
  <si>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</si>
  <si>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</si>
  <si>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</si>
  <si>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</si>
  <si>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</si>
  <si>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</si>
  <si>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</si>
  <si>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</si>
  <si>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</si>
  <si>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</si>
  <si>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</si>
  <si>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</si>
  <si>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</si>
  <si>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</si>
  <si>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</si>
  <si>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</si>
  <si>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</si>
  <si>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</si>
  <si>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</si>
  <si>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</si>
  <si>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</si>
  <si>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</si>
  <si>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</si>
  <si>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</si>
  <si>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</si>
  <si>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</si>
  <si>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</si>
  <si>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</si>
  <si>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</si>
  <si>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</si>
  <si>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</si>
  <si>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</si>
  <si>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</si>
  <si>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</si>
  <si>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</si>
  <si>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</si>
  <si>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</si>
  <si>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</si>
  <si>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</si>
  <si>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</si>
  <si>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</si>
  <si>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</si>
  <si>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</si>
  <si>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</si>
  <si>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</si>
  <si>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</si>
  <si>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</si>
  <si>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</si>
  <si>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</si>
  <si>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</si>
  <si>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</si>
  <si>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</si>
  <si>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</si>
  <si>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</si>
  <si>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</si>
  <si>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</si>
  <si>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</si>
  <si>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</si>
  <si>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</si>
  <si>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</si>
  <si>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</si>
  <si>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</si>
  <si>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</si>
  <si>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</si>
  <si>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</si>
  <si>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</si>
  <si>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</si>
  <si>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</si>
  <si>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</si>
  <si>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</si>
  <si>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</si>
  <si>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</si>
  <si>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</si>
  <si>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</si>
  <si>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</si>
  <si>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</si>
  <si>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</si>
  <si>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</si>
  <si>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</si>
  <si>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</si>
  <si>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</si>
  <si>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</si>
  <si>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</si>
  <si>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</si>
  <si>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</si>
  <si>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</si>
  <si>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</si>
  <si>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</si>
  <si>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</si>
  <si>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</si>
  <si>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</si>
  <si>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</si>
  <si>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</si>
  <si>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</si>
  <si>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</si>
  <si>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</si>
  <si>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</si>
  <si>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</si>
  <si>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</si>
  <si>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</si>
  <si>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</si>
  <si>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</si>
  <si>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</si>
  <si>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</si>
  <si>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</si>
  <si>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</si>
  <si>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</si>
  <si>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</si>
  <si>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</si>
  <si>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</si>
  <si>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</si>
  <si>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</si>
  <si>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</si>
  <si>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</si>
  <si>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</si>
  <si>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</si>
  <si>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</si>
  <si>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</si>
  <si>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</si>
  <si>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</si>
  <si>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</si>
  <si>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</si>
  <si>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</si>
  <si>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</si>
  <si>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</si>
  <si>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</si>
  <si>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</si>
  <si>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</si>
  <si>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</si>
  <si>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</si>
  <si>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</si>
  <si>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</si>
  <si>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</si>
  <si>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</si>
  <si>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</si>
  <si>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</si>
  <si>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</si>
  <si>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</si>
  <si>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</si>
  <si>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</si>
  <si>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</si>
  <si>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</si>
  <si>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</si>
  <si>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</si>
  <si>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</si>
  <si>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</si>
  <si>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</si>
  <si>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</si>
  <si>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</si>
  <si>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</si>
  <si>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</si>
  <si>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</si>
  <si>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</si>
  <si>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</si>
  <si>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</si>
  <si>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</si>
  <si>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</si>
  <si>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</si>
  <si>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</si>
  <si>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</si>
  <si>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</si>
  <si>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</si>
  <si>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</si>
  <si>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</si>
  <si>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</si>
  <si>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</si>
  <si>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</si>
  <si>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</si>
  <si>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</si>
  <si>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</si>
  <si>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</si>
  <si>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</si>
  <si>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</si>
  <si>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</si>
  <si>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</si>
  <si>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</si>
  <si>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</si>
  <si>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</si>
  <si>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</si>
  <si>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</si>
  <si>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</si>
  <si>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</si>
  <si>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</si>
  <si>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</si>
  <si>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</si>
  <si>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</si>
  <si>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</si>
  <si>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</si>
  <si>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</si>
  <si>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</si>
  <si>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</si>
  <si>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</si>
  <si>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</si>
  <si>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</si>
  <si>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</si>
  <si>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</si>
  <si>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</si>
  <si>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</si>
  <si>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</si>
  <si>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</si>
  <si>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</si>
  <si>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</si>
  <si>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</si>
  <si>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</si>
  <si>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</si>
  <si>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</si>
  <si>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</si>
  <si>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</si>
  <si>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</si>
  <si>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</si>
  <si>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</si>
  <si>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</si>
  <si>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</si>
  <si>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</si>
  <si>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</si>
  <si>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</si>
  <si>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</si>
  <si>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</si>
  <si>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</si>
  <si>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</si>
  <si>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</si>
  <si>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</si>
  <si>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</si>
  <si>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</si>
  <si>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</si>
  <si>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</si>
  <si>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</si>
  <si>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</si>
  <si>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</si>
  <si>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</si>
  <si>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</si>
  <si>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</si>
  <si>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</si>
  <si>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</si>
  <si>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</si>
  <si>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</si>
  <si>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</si>
  <si>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</si>
  <si>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</si>
  <si>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</si>
  <si>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</si>
  <si>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</si>
  <si>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</si>
  <si>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</si>
  <si>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</si>
  <si>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</si>
  <si>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</si>
  <si>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</si>
  <si>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</si>
  <si>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</si>
  <si>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</si>
  <si>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</si>
  <si>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</si>
  <si>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</si>
  <si>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</si>
  <si>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</si>
  <si>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</si>
  <si>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</si>
  <si>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</si>
  <si>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</si>
  <si>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</si>
  <si>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</si>
  <si>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</si>
  <si>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</si>
  <si>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</si>
  <si>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</si>
  <si>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</si>
  <si>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</si>
  <si>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</si>
  <si>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</si>
  <si>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</si>
  <si>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</si>
  <si>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</si>
  <si>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</si>
  <si>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</si>
  <si>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</si>
  <si>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</si>
  <si>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</si>
  <si>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</si>
  <si>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</si>
  <si>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</si>
  <si>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</si>
  <si>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</si>
  <si>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</si>
  <si>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</si>
  <si>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</si>
  <si>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</si>
  <si>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</si>
  <si>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</si>
  <si>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</si>
  <si>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</si>
  <si>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</si>
  <si>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</si>
  <si>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</si>
  <si>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</si>
  <si>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</si>
  <si>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</si>
  <si>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</si>
  <si>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</si>
  <si>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</si>
  <si>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</si>
  <si>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</si>
  <si>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</si>
  <si>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</si>
  <si>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</si>
  <si>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</si>
  <si>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</si>
  <si>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</si>
  <si>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</si>
  <si>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</si>
  <si>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</si>
  <si>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</si>
  <si>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</si>
  <si>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</si>
  <si>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</si>
  <si>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</si>
  <si>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</si>
  <si>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</si>
  <si>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</si>
  <si>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</si>
  <si>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</si>
  <si>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</si>
  <si>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</si>
  <si>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</si>
  <si>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</si>
  <si>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</si>
  <si>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</si>
  <si>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</si>
  <si>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</si>
  <si>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</si>
  <si>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</si>
  <si>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</si>
  <si>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</si>
  <si>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</si>
  <si>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</si>
  <si>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</si>
  <si>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</si>
  <si>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</si>
  <si>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</si>
  <si>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</si>
  <si>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</si>
  <si>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</si>
  <si>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</si>
  <si>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</si>
  <si>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</si>
  <si>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</si>
  <si>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</si>
  <si>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</si>
  <si>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</si>
  <si>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</si>
  <si>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</si>
  <si>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</si>
  <si>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</si>
  <si>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</si>
  <si>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</si>
  <si>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</si>
  <si>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</si>
  <si>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</si>
  <si>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</si>
  <si>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</si>
  <si>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</si>
  <si>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</si>
  <si>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</si>
  <si>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</si>
  <si>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</si>
  <si>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</si>
  <si>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</si>
  <si>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</si>
  <si>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</si>
  <si>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</si>
  <si>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</si>
  <si>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</si>
  <si>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</si>
  <si>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</si>
  <si>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</si>
  <si>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</si>
  <si>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</si>
  <si>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</si>
  <si>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</si>
  <si>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</si>
  <si>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</si>
  <si>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</si>
  <si>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</si>
  <si>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</si>
  <si>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</si>
  <si>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</si>
  <si>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</si>
  <si>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</si>
  <si>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</si>
  <si>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</si>
  <si>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</si>
  <si>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</si>
  <si>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</si>
  <si>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</si>
  <si>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</si>
  <si>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</si>
  <si>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</si>
  <si>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</si>
  <si>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</si>
  <si>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</si>
  <si>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</si>
  <si>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</si>
  <si>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</si>
  <si>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</si>
  <si>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</si>
  <si>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</si>
  <si>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</si>
  <si>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</si>
  <si>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</si>
  <si>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</si>
  <si>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</si>
  <si>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</si>
  <si>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</si>
  <si>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</si>
  <si>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</si>
  <si>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</si>
  <si>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</si>
  <si>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</si>
  <si>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</si>
  <si>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</si>
  <si>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</si>
  <si>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</si>
  <si>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</si>
  <si>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</si>
  <si>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</si>
  <si>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</si>
  <si>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</si>
  <si>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</si>
  <si>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</si>
  <si>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</si>
  <si>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</si>
  <si>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</si>
  <si>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</si>
  <si>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</si>
  <si>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</si>
  <si>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</si>
  <si>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</si>
  <si>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</si>
  <si>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</si>
  <si>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</si>
  <si>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</si>
  <si>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</si>
  <si>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</si>
  <si>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</si>
  <si>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</si>
  <si>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</si>
  <si>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</si>
  <si>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</si>
  <si>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</si>
  <si>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</si>
  <si>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</si>
  <si>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</si>
  <si>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</si>
  <si>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</si>
  <si>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</si>
  <si>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</si>
  <si>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</si>
  <si>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</si>
  <si>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</si>
  <si>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</si>
  <si>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</si>
  <si>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</si>
  <si>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</si>
  <si>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</si>
  <si>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</si>
  <si>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</si>
  <si>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</si>
  <si>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</si>
  <si>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</si>
  <si>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</si>
  <si>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</si>
  <si>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</si>
  <si>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</si>
  <si>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</si>
  <si>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</si>
  <si>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</si>
  <si>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</si>
  <si>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</si>
  <si>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</si>
  <si>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</si>
  <si>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</si>
  <si>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</si>
  <si>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</si>
  <si>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</si>
  <si>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</si>
  <si>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</si>
  <si>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</si>
  <si>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</si>
  <si>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</si>
  <si>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</si>
  <si>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</si>
  <si>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</si>
  <si>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</si>
  <si>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</si>
  <si>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</si>
  <si>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</si>
  <si>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</si>
  <si>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</si>
  <si>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</si>
  <si>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</si>
  <si>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</si>
  <si>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</si>
  <si>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</si>
  <si>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</si>
  <si>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</si>
  <si>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</si>
  <si>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</si>
  <si>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</si>
  <si>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</si>
  <si>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</si>
  <si>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</si>
  <si>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</si>
  <si>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</si>
  <si>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</si>
  <si>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</si>
  <si>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</si>
  <si>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</si>
  <si>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</si>
  <si>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</si>
  <si>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</si>
  <si>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</si>
  <si>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</si>
  <si>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</si>
  <si>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</si>
  <si>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</si>
  <si>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</si>
  <si>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</si>
  <si>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</si>
  <si>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</si>
  <si>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</si>
  <si>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</si>
  <si>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</si>
  <si>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</si>
  <si>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</si>
  <si>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</si>
  <si>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</si>
  <si>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</si>
  <si>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</si>
  <si>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</si>
  <si>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</si>
  <si>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</si>
  <si>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</si>
  <si>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</si>
  <si>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</si>
  <si>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</si>
  <si>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</si>
  <si>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</si>
  <si>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</si>
  <si>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</si>
  <si>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</si>
  <si>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</si>
  <si>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</si>
  <si>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</si>
  <si>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</si>
  <si>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</si>
  <si>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</si>
  <si>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</si>
  <si>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</si>
  <si>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</si>
  <si>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</si>
  <si>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</si>
  <si>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</si>
  <si>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</si>
  <si>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</si>
  <si>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</si>
  <si>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</si>
  <si>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</si>
  <si>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</si>
  <si>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</si>
  <si>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</si>
  <si>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</si>
  <si>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</si>
  <si>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</si>
  <si>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</si>
  <si>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</si>
  <si>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</si>
  <si>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</si>
  <si>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</si>
  <si>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</si>
  <si>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</si>
  <si>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</si>
  <si>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</si>
  <si>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</si>
  <si>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</si>
  <si>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</si>
  <si>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</si>
  <si>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</si>
  <si>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</si>
  <si>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</si>
  <si>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</si>
  <si>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</si>
  <si>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</si>
  <si>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</si>
  <si>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</si>
  <si>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</si>
  <si>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</si>
  <si>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</si>
  <si>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</si>
  <si>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</si>
  <si>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</si>
  <si>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</si>
  <si>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</si>
  <si>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</si>
  <si>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</si>
  <si>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</si>
  <si>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</si>
  <si>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</si>
  <si>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</si>
  <si>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</si>
  <si>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</si>
  <si>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</si>
  <si>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</si>
  <si>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</si>
  <si>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</si>
  <si>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</si>
  <si>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</si>
  <si>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</si>
  <si>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</si>
  <si>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</si>
  <si>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</si>
  <si>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</si>
  <si>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</si>
  <si>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</si>
  <si>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</si>
  <si>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</si>
  <si>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</si>
  <si>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</si>
  <si>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</si>
  <si>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</si>
  <si>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</si>
  <si>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</si>
  <si>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</si>
  <si>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</si>
  <si>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</si>
  <si>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</si>
  <si>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</si>
  <si>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</si>
  <si>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</si>
  <si>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</si>
  <si>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</si>
  <si>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</si>
  <si>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</si>
  <si>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</si>
  <si>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</si>
  <si>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</si>
  <si>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</si>
  <si>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</si>
  <si>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</si>
  <si>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</si>
  <si>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</si>
  <si>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</si>
  <si>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</si>
  <si>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</si>
  <si>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</si>
  <si>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</si>
  <si>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</si>
  <si>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</si>
  <si>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</si>
  <si>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</si>
  <si>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</si>
  <si>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</si>
  <si>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</si>
  <si>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</si>
  <si>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</si>
  <si>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</si>
  <si>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</si>
  <si>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</si>
  <si>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</si>
  <si>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</si>
  <si>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</si>
  <si>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</si>
  <si>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</si>
  <si>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</si>
  <si>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</si>
  <si>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</si>
  <si>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</si>
  <si>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</si>
  <si>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</si>
  <si>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</si>
  <si>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</si>
  <si>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</si>
  <si>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</si>
  <si>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</si>
  <si>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</si>
  <si>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</si>
  <si>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</si>
  <si>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</si>
  <si>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</si>
  <si>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</si>
  <si>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</si>
  <si>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</si>
  <si>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</si>
  <si>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</si>
  <si>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</si>
  <si>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</si>
  <si>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</si>
  <si>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</si>
  <si>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</si>
  <si>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</si>
  <si>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</si>
  <si>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</si>
  <si>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</si>
  <si>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</si>
  <si>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</si>
  <si>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</si>
  <si>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</si>
  <si>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</si>
  <si>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</si>
  <si>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</si>
  <si>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</si>
  <si>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</si>
  <si>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</si>
  <si>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</si>
  <si>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</si>
  <si>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</si>
  <si>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</si>
  <si>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</si>
  <si>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</si>
  <si>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</si>
  <si>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</si>
  <si>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</si>
  <si>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</si>
  <si>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</si>
  <si>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</si>
  <si>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</si>
  <si>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</si>
  <si>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</si>
  <si>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</si>
  <si>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</si>
  <si>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</si>
  <si>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</si>
  <si>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</si>
  <si>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</si>
  <si>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</si>
  <si>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</si>
  <si>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</si>
  <si>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</si>
  <si>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</si>
  <si>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</si>
  <si>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</si>
  <si>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</si>
  <si>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</si>
  <si>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</si>
  <si>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</si>
  <si>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</si>
  <si>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</si>
  <si>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</si>
  <si>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</si>
  <si>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</si>
  <si>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</si>
  <si>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</si>
  <si>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</si>
  <si>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</si>
  <si>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</si>
  <si>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</si>
  <si>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</si>
  <si>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</si>
  <si>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</si>
  <si>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</si>
  <si>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</si>
  <si>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</si>
  <si>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</si>
  <si>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</si>
  <si>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</si>
  <si>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</si>
  <si>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</si>
  <si>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</si>
  <si>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</si>
  <si>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</si>
  <si>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</si>
  <si>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</si>
  <si>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</si>
  <si>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</si>
  <si>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</si>
  <si>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</si>
  <si>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</si>
  <si>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</si>
  <si>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</si>
  <si>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</si>
  <si>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</si>
  <si>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</si>
  <si>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</si>
  <si>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</si>
  <si>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</si>
  <si>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</si>
  <si>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</si>
  <si>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</si>
  <si>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</si>
  <si>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</si>
  <si>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</si>
  <si>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</si>
  <si>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</si>
  <si>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</si>
  <si>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</si>
  <si>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</si>
  <si>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</si>
  <si>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</si>
  <si>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</si>
  <si>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</si>
  <si>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</si>
  <si>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</si>
  <si>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</si>
  <si>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</si>
  <si>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</si>
  <si>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</si>
  <si>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</si>
  <si>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</si>
  <si>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</si>
  <si>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</si>
  <si>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</si>
  <si>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</si>
  <si>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</si>
  <si>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</si>
  <si>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</si>
  <si>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</si>
  <si>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</si>
  <si>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</si>
  <si>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</si>
  <si>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</si>
  <si>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</si>
  <si>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</si>
  <si>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</si>
  <si>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</si>
  <si>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</si>
  <si>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</si>
  <si>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</si>
  <si>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</si>
  <si>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</si>
  <si>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</si>
  <si>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</si>
  <si>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</si>
  <si>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</si>
  <si>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</si>
  <si>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</si>
  <si>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</si>
  <si>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</si>
  <si>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</si>
  <si>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</si>
  <si>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</si>
  <si>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</si>
  <si>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</si>
  <si>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</si>
  <si>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</si>
  <si>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</si>
  <si>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</si>
  <si>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</si>
  <si>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</si>
  <si>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</si>
  <si>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</si>
  <si>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</si>
  <si>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</si>
  <si>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</si>
  <si>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</si>
  <si>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</si>
  <si>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</si>
  <si>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</si>
  <si>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</si>
  <si>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</si>
  <si>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</si>
  <si>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</si>
  <si>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</si>
  <si>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</si>
  <si>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</si>
  <si>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</si>
  <si>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</si>
  <si>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</si>
  <si>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</si>
  <si>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</si>
  <si>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</si>
  <si>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</si>
  <si>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</si>
  <si>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</si>
  <si>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</si>
  <si>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</si>
  <si>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</si>
  <si>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</si>
  <si>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</si>
  <si>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</si>
  <si>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</si>
  <si>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</si>
  <si>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</si>
  <si>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</si>
  <si>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</si>
  <si>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</si>
  <si>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</si>
  <si>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</si>
  <si>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</si>
  <si>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</si>
  <si>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</si>
  <si>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</si>
  <si>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</si>
  <si>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</si>
  <si>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</si>
  <si>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</si>
  <si>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</si>
  <si>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</si>
  <si>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</si>
  <si>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</si>
  <si>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</si>
  <si>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</si>
  <si>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</si>
  <si>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</si>
  <si>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</si>
  <si>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</si>
  <si>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</si>
  <si>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</si>
  <si>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</si>
  <si>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</si>
  <si>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</si>
  <si>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</si>
  <si>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</si>
  <si>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</si>
  <si>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</si>
  <si>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</si>
  <si>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</si>
  <si>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</si>
  <si>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</si>
  <si>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</si>
  <si>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</si>
  <si>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</si>
  <si>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</si>
  <si>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</si>
  <si>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</si>
  <si>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</si>
  <si>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</si>
  <si>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</si>
  <si>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</si>
  <si>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</si>
  <si>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</si>
  <si>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</si>
  <si>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</si>
  <si>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</si>
  <si>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</si>
  <si>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</si>
  <si>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</si>
  <si>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</si>
  <si>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</si>
  <si>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</si>
  <si>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</si>
  <si>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</si>
  <si>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</si>
  <si>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</si>
  <si>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</si>
  <si>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</si>
  <si>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</si>
  <si>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</si>
  <si>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</si>
  <si>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</si>
  <si>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</si>
  <si>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</si>
  <si>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</si>
  <si>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</si>
  <si>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</si>
  <si>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</si>
  <si>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</si>
  <si>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</si>
  <si>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</si>
  <si>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</si>
  <si>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</si>
  <si>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</si>
  <si>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</si>
  <si>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</si>
  <si>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</si>
  <si>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</si>
  <si>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</si>
  <si>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</si>
  <si>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</si>
  <si>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</si>
  <si>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</si>
  <si>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</si>
  <si>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</si>
  <si>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</si>
  <si>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</si>
  <si>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</si>
  <si>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</si>
  <si>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</si>
  <si>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</si>
  <si>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</si>
  <si>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</si>
  <si>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</si>
  <si>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</si>
  <si>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</si>
  <si>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</si>
  <si>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</si>
  <si>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</si>
  <si>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</si>
  <si>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</si>
  <si>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</si>
  <si>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</si>
  <si>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</si>
  <si>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</si>
  <si>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</si>
  <si>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</si>
  <si>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</si>
  <si>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</si>
  <si>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</si>
  <si>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</si>
  <si>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</si>
  <si>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</si>
  <si>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</si>
  <si>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</si>
  <si>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</si>
  <si>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</si>
  <si>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</si>
  <si>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</si>
  <si>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</si>
  <si>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</si>
  <si>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</si>
  <si>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</si>
  <si>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</si>
  <si>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</si>
  <si>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</si>
  <si>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</si>
  <si>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</si>
  <si>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</si>
  <si>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</si>
  <si>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</si>
  <si>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</si>
  <si>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</si>
  <si>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</si>
  <si>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</si>
  <si>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</si>
  <si>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</si>
  <si>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</si>
  <si>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</si>
  <si>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</si>
  <si>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</si>
  <si>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</si>
  <si>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</si>
  <si>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</si>
  <si>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</si>
  <si>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</si>
  <si>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</si>
  <si>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</si>
  <si>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</si>
  <si>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</si>
  <si>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</si>
  <si>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</si>
  <si>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</si>
  <si>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</si>
  <si>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</si>
  <si>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</si>
  <si>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</si>
  <si>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</si>
  <si>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</si>
  <si>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</si>
  <si>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</si>
  <si>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</si>
  <si>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</si>
  <si>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</si>
  <si>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</si>
  <si>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</si>
  <si>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</si>
  <si>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</si>
  <si>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</si>
  <si>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</si>
  <si>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</si>
  <si>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</si>
  <si>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</si>
  <si>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</si>
  <si>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</si>
  <si>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</si>
  <si>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</si>
  <si>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</si>
  <si>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</si>
  <si>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</si>
  <si>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</si>
  <si>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</si>
  <si>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</si>
  <si>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</si>
  <si>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</si>
  <si>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</si>
  <si>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</si>
  <si>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</si>
  <si>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</si>
  <si>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</si>
  <si>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</si>
  <si>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</si>
  <si>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</si>
  <si>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</si>
  <si>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</si>
  <si>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</si>
  <si>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</si>
  <si>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</si>
  <si>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</si>
  <si>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</si>
  <si>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</si>
  <si>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</si>
  <si>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</si>
  <si>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</si>
  <si>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</si>
  <si>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</si>
  <si>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</si>
  <si>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</si>
  <si>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</si>
  <si>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</si>
  <si>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</si>
  <si>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</si>
  <si>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</si>
  <si>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</si>
  <si>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</si>
  <si>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</si>
  <si>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</si>
  <si>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</si>
  <si>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</si>
  <si>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</si>
  <si>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</si>
  <si>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</si>
  <si>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</si>
  <si>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</si>
  <si>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</si>
  <si>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</si>
  <si>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</si>
  <si>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</si>
  <si>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</si>
  <si>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</si>
  <si>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</si>
  <si>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</si>
  <si>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</si>
  <si>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</si>
  <si>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</si>
  <si>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</si>
  <si>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</si>
  <si>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</si>
  <si>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</si>
  <si>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</si>
  <si>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</si>
  <si>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</si>
  <si>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</si>
  <si>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</si>
  <si>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</si>
  <si>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</si>
  <si>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</si>
  <si>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</si>
  <si>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</si>
  <si>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</si>
  <si>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</si>
  <si>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</si>
  <si>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</si>
  <si>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</si>
  <si>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</si>
  <si>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</si>
  <si>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</si>
  <si>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</si>
  <si>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</si>
  <si>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</si>
  <si>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</si>
  <si>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</si>
  <si>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</si>
  <si>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</si>
  <si>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</si>
  <si>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</si>
  <si>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</si>
  <si>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</si>
  <si>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</si>
  <si>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</si>
  <si>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</si>
  <si>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</si>
  <si>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</si>
  <si>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</si>
  <si>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</si>
  <si>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</si>
  <si>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</si>
  <si>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</si>
  <si>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</si>
  <si>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</si>
  <si>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</si>
  <si>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</si>
  <si>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</si>
  <si>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</si>
  <si>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</si>
  <si>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</si>
  <si>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</si>
  <si>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</si>
  <si>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</si>
  <si>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</si>
  <si>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</si>
  <si>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</si>
  <si>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</si>
  <si>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</si>
  <si>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</si>
  <si>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</si>
  <si>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</si>
  <si>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</si>
  <si>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</si>
  <si>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</si>
  <si>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</si>
  <si>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</si>
  <si>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</si>
  <si>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</si>
  <si>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</si>
  <si>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</si>
  <si>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</si>
  <si>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</si>
  <si>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</si>
  <si>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</si>
  <si>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</si>
  <si>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</si>
  <si>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</si>
  <si>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</si>
  <si>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</si>
  <si>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</si>
  <si>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</si>
  <si>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</si>
  <si>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</si>
  <si>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</si>
  <si>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</si>
  <si>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</si>
  <si>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</si>
  <si>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</si>
  <si>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</si>
  <si>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</si>
  <si>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</si>
  <si>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</si>
  <si>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</si>
  <si>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</si>
  <si>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</si>
  <si>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</si>
  <si>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</si>
  <si>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</si>
  <si>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</si>
  <si>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</si>
  <si>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</si>
  <si>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</si>
  <si>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</si>
  <si>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</si>
  <si>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</si>
  <si>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</si>
  <si>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</si>
  <si>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</si>
  <si>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</si>
  <si>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</si>
  <si>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</si>
  <si>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</si>
  <si>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</si>
  <si>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</si>
  <si>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</si>
  <si>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</si>
  <si>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</si>
  <si>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</si>
  <si>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</si>
  <si>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</si>
  <si>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</si>
  <si>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</si>
  <si>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</si>
  <si>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</si>
  <si>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</si>
  <si>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</si>
  <si>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</si>
  <si>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</si>
  <si>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</si>
  <si>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</si>
  <si>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</si>
  <si>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</si>
  <si>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</si>
  <si>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</si>
  <si>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</si>
  <si>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</si>
  <si>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</si>
  <si>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</si>
  <si>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</si>
  <si>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</si>
  <si>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</si>
  <si>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</si>
  <si>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</si>
  <si>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</si>
  <si>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</si>
  <si>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</si>
  <si>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</si>
  <si>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</si>
  <si>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</si>
  <si>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</si>
  <si>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</si>
  <si>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</si>
  <si>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</si>
  <si>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</si>
  <si>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</si>
  <si>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</si>
  <si>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</si>
  <si>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</si>
  <si>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</si>
  <si>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</si>
  <si>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</si>
  <si>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</si>
  <si>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</si>
  <si>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</si>
  <si>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</si>
  <si>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</si>
  <si>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</si>
  <si>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</si>
  <si>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</si>
  <si>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</si>
  <si>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</si>
  <si>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</si>
  <si>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</si>
  <si>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</si>
  <si>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</si>
  <si>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</si>
  <si>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</si>
  <si>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</si>
  <si>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</si>
  <si>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</si>
  <si>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</si>
  <si>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</si>
  <si>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</si>
  <si>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</si>
  <si>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</si>
  <si>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</si>
  <si>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</si>
  <si>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</si>
  <si>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</si>
  <si>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</si>
  <si>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</si>
  <si>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</si>
  <si>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</si>
  <si>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</si>
  <si>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</si>
  <si>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</si>
  <si>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</si>
  <si>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</si>
  <si>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</si>
  <si>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</si>
  <si>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</si>
  <si>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</si>
  <si>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</si>
  <si>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</si>
  <si>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</si>
  <si>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</si>
  <si>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</si>
  <si>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</si>
  <si>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</si>
  <si>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</si>
  <si>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</si>
  <si>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</si>
  <si>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</si>
  <si>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</si>
  <si>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</si>
  <si>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</si>
  <si>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</si>
  <si>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</si>
  <si>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</si>
  <si>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</si>
  <si>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</si>
  <si>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</si>
  <si>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</si>
  <si>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</si>
  <si>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</si>
  <si>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</si>
  <si>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</si>
  <si>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</si>
  <si>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</si>
  <si>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</si>
  <si>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</si>
  <si>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</si>
  <si>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</si>
  <si>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</si>
  <si>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</si>
  <si>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</si>
  <si>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</si>
  <si>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</si>
  <si>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</si>
  <si>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</si>
  <si>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</si>
  <si>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</si>
  <si>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</si>
  <si>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</si>
  <si>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</si>
  <si>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</si>
  <si>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</si>
  <si>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</si>
  <si>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</si>
  <si>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</si>
  <si>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</si>
  <si>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</si>
  <si>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</si>
  <si>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</si>
  <si>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</si>
  <si>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</si>
  <si>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</si>
  <si>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</si>
  <si>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</si>
  <si>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</si>
  <si>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</si>
  <si>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</si>
  <si>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</si>
  <si>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</si>
  <si>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</si>
  <si>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</si>
  <si>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</si>
  <si>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</si>
  <si>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</si>
  <si>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</si>
  <si>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</si>
  <si>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</si>
  <si>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</si>
  <si>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</si>
  <si>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</si>
  <si>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</si>
  <si>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</si>
  <si>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</si>
  <si>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</si>
  <si>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</si>
  <si>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</si>
  <si>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</si>
  <si>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</si>
  <si>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</si>
  <si>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</si>
  <si>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</si>
  <si>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</si>
  <si>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</si>
  <si>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</si>
  <si>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</si>
  <si>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</si>
  <si>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</si>
  <si>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</si>
  <si>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</si>
  <si>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</si>
  <si>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</si>
  <si>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</si>
  <si>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</si>
  <si>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</si>
  <si>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</si>
  <si>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</si>
  <si>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</si>
  <si>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</si>
  <si>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</si>
  <si>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</si>
  <si>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</si>
  <si>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</si>
  <si>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</si>
  <si>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</si>
  <si>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</si>
  <si>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</si>
  <si>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</si>
  <si>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</si>
  <si>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</si>
  <si>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</si>
  <si>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</si>
  <si>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</si>
  <si>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</si>
  <si>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</si>
  <si>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</si>
  <si>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</si>
  <si>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</si>
  <si>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</si>
  <si>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</si>
  <si>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</si>
  <si>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</si>
  <si>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</si>
  <si>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</si>
  <si>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</si>
  <si>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</si>
  <si>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</si>
  <si>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</si>
  <si>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</si>
  <si>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</si>
  <si>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</si>
  <si>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</si>
  <si>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</si>
  <si>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</si>
  <si>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</si>
  <si>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</si>
  <si>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</si>
  <si>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</si>
  <si>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</si>
  <si>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</si>
  <si>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</si>
  <si>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</si>
  <si>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</si>
  <si>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</si>
  <si>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</si>
  <si>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</si>
  <si>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</si>
  <si>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</si>
  <si>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</si>
  <si>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</si>
  <si>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</si>
  <si>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</si>
  <si>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</si>
  <si>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</si>
  <si>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</si>
  <si>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</si>
  <si>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</si>
  <si>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</si>
  <si>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</si>
  <si>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</si>
  <si>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</si>
  <si>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</si>
  <si>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</si>
  <si>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</si>
  <si>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</si>
  <si>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</si>
  <si>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</si>
  <si>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</si>
  <si>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</si>
  <si>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</si>
  <si>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</si>
  <si>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</si>
  <si>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</si>
  <si>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</si>
  <si>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</si>
  <si>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</si>
  <si>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</si>
  <si>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</si>
  <si>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</si>
  <si>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</si>
  <si>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</si>
  <si>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</si>
  <si>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</si>
  <si>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</si>
  <si>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</si>
  <si>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</si>
  <si>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</si>
  <si>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</si>
  <si>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</si>
  <si>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</si>
  <si>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</si>
  <si>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</si>
  <si>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</si>
  <si>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</si>
  <si>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</si>
  <si>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</si>
  <si>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</si>
  <si>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</si>
  <si>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</si>
  <si>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</si>
  <si>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</si>
  <si>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</si>
  <si>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</si>
  <si>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</si>
  <si>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</si>
  <si>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</si>
  <si>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</si>
  <si>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</si>
  <si>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</si>
  <si>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</si>
  <si>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</si>
  <si>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</si>
  <si>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</si>
  <si>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</si>
  <si>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</si>
  <si>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</si>
  <si>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</si>
  <si>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</si>
  <si>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</si>
  <si>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</si>
  <si>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</si>
  <si>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</si>
  <si>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</si>
  <si>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</si>
  <si>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</si>
  <si>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</si>
  <si>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</si>
  <si>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</si>
  <si>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</si>
  <si>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</si>
  <si>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</si>
  <si>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</si>
  <si>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</si>
  <si>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</si>
  <si>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</si>
  <si>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</si>
  <si>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</si>
  <si>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</si>
  <si>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</si>
  <si>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</si>
  <si>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</si>
  <si>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</si>
  <si>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</si>
  <si>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</si>
  <si>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</si>
  <si>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</si>
  <si>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</si>
  <si>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</si>
  <si>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</si>
  <si>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</si>
  <si>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</si>
  <si>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</si>
  <si>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</si>
  <si>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</si>
  <si>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</si>
  <si>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</si>
  <si>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</si>
  <si>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</si>
  <si>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</si>
  <si>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</si>
  <si>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</si>
  <si>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</si>
  <si>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</si>
  <si>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</si>
  <si>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</si>
  <si>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</si>
  <si>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</si>
  <si>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</si>
  <si>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</si>
  <si>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</si>
  <si>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</si>
  <si>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</si>
  <si>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</si>
  <si>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</si>
  <si>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</si>
  <si>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</si>
  <si>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</si>
  <si>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</si>
  <si>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</si>
  <si>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</si>
  <si>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</si>
  <si>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</si>
  <si>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</si>
  <si>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</si>
  <si>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</si>
  <si>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</si>
  <si>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</si>
  <si>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</si>
  <si>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</si>
  <si>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</si>
  <si>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</si>
  <si>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</si>
  <si>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</si>
  <si>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</si>
  <si>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</si>
  <si>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</si>
  <si>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</si>
  <si>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</si>
  <si>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</si>
  <si>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</si>
  <si>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</si>
  <si>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</si>
  <si>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</si>
  <si>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</si>
  <si>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</si>
  <si>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</si>
  <si>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</si>
  <si>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</si>
  <si>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</si>
  <si>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</si>
  <si>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</si>
  <si>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</si>
  <si>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</si>
  <si>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</si>
  <si>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</si>
  <si>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</si>
  <si>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</si>
  <si>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</si>
  <si>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</si>
  <si>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</si>
  <si>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</si>
  <si>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</si>
  <si>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</si>
  <si>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</si>
  <si>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</si>
  <si>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</si>
  <si>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</si>
  <si>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</si>
  <si>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</si>
  <si>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</si>
  <si>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</si>
  <si>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</si>
  <si>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</si>
  <si>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</si>
  <si>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</si>
  <si>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</si>
  <si>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</si>
  <si>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</si>
  <si>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</si>
  <si>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</si>
  <si>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</si>
  <si>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</si>
  <si>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</si>
  <si>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</si>
  <si>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</si>
  <si>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</si>
  <si>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</si>
  <si>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</si>
  <si>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</si>
  <si>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</si>
  <si>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</si>
  <si>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</si>
  <si>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</si>
  <si>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</si>
  <si>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</si>
  <si>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</si>
  <si>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</si>
  <si>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</si>
  <si>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</si>
  <si>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</si>
  <si>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</si>
  <si>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</si>
  <si>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</si>
  <si>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</si>
  <si>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</si>
  <si>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</si>
  <si>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</si>
  <si>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</si>
  <si>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</si>
  <si>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</si>
  <si>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</si>
  <si>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</si>
  <si>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</si>
  <si>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</si>
  <si>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</si>
  <si>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</si>
  <si>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</si>
  <si>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</si>
  <si>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</si>
  <si>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</si>
  <si>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</si>
  <si>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</si>
  <si>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</si>
  <si>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</si>
  <si>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</si>
  <si>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</si>
  <si>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</si>
  <si>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</si>
  <si>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</si>
  <si>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</si>
  <si>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</si>
  <si>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</si>
  <si>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</si>
  <si>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</si>
  <si>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</si>
  <si>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</si>
  <si>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</si>
  <si>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</si>
  <si>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</si>
  <si>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</si>
  <si>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</si>
  <si>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</si>
  <si>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</si>
  <si>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</si>
  <si>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</si>
  <si>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</si>
  <si>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</si>
  <si>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</si>
  <si>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</si>
  <si>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</si>
  <si>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</si>
  <si>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</si>
  <si>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</si>
  <si>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</si>
  <si>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</si>
  <si>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</si>
  <si>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</si>
  <si>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</si>
  <si>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</si>
  <si>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</si>
  <si>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</si>
  <si>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</si>
  <si>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</si>
  <si>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</si>
  <si>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</si>
  <si>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</si>
  <si>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</si>
  <si>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</si>
  <si>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</si>
  <si>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</si>
  <si>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</si>
  <si>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</si>
  <si>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</si>
  <si>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</si>
  <si>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</si>
  <si>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</si>
  <si>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</si>
  <si>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</si>
  <si>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</si>
  <si>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</si>
  <si>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</si>
  <si>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</si>
  <si>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</si>
  <si>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</si>
  <si>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</si>
  <si>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</si>
  <si>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</si>
  <si>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</si>
  <si>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</si>
  <si>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</si>
  <si>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</si>
  <si>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</si>
  <si>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</si>
  <si>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</si>
  <si>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</si>
  <si>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</si>
  <si>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</si>
  <si>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</si>
  <si>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</si>
  <si>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</si>
  <si>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</si>
  <si>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</si>
  <si>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</si>
  <si>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</si>
  <si>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</si>
  <si>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</si>
  <si>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</si>
  <si>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</si>
  <si>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</si>
  <si>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</si>
  <si>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</si>
  <si>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</si>
  <si>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</si>
  <si>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</si>
  <si>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</si>
  <si>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</si>
  <si>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</si>
  <si>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</si>
  <si>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</si>
  <si>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</si>
  <si>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</si>
  <si>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</si>
  <si>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</si>
  <si>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</si>
  <si>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</si>
  <si>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</si>
  <si>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</si>
  <si>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</si>
  <si>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</si>
  <si>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</si>
  <si>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</si>
  <si>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</si>
  <si>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</si>
  <si>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</si>
  <si>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</si>
  <si>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</si>
  <si>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</si>
  <si>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</si>
  <si>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</si>
  <si>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</si>
  <si>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</si>
  <si>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</si>
  <si>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</si>
  <si>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</si>
  <si>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</si>
  <si>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</si>
  <si>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</si>
  <si>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</si>
  <si>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</si>
  <si>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</si>
  <si>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</si>
  <si>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</si>
  <si>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</si>
  <si>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</si>
  <si>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</si>
  <si>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</si>
  <si>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</si>
  <si>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</si>
  <si>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</si>
  <si>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</si>
  <si>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</si>
  <si>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</si>
  <si>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</si>
  <si>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</si>
  <si>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</si>
  <si>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</si>
  <si>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</si>
  <si>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</si>
  <si>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</si>
  <si>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</si>
  <si>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</si>
  <si>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</si>
  <si>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</si>
  <si>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</si>
  <si>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</si>
  <si>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</si>
  <si>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</si>
  <si>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</si>
  <si>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</si>
  <si>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</si>
  <si>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</si>
  <si>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</si>
  <si>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</si>
  <si>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</si>
  <si>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</si>
  <si>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</si>
  <si>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</si>
  <si>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</si>
  <si>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</si>
  <si>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</si>
  <si>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</si>
  <si>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</si>
  <si>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</si>
  <si>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</si>
  <si>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</si>
  <si>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</si>
  <si>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</si>
  <si>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</si>
  <si>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</si>
  <si>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</si>
  <si>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</si>
  <si>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</si>
  <si>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</si>
  <si>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</si>
  <si>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</si>
  <si>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</si>
  <si>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</si>
  <si>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</si>
  <si>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</si>
  <si>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</si>
  <si>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</si>
  <si>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</si>
  <si>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</si>
  <si>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</si>
  <si>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</si>
  <si>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</si>
  <si>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</si>
  <si>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</si>
  <si>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</si>
  <si>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</si>
  <si>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</si>
  <si>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</si>
  <si>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</si>
  <si>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</si>
  <si>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</si>
  <si>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</si>
  <si>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</si>
  <si>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</si>
  <si>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</si>
  <si>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</si>
  <si>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</si>
  <si>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</si>
  <si>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</si>
  <si>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</si>
  <si>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</si>
  <si>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</si>
  <si>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</si>
  <si>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</si>
  <si>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</si>
  <si>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</si>
  <si>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</si>
  <si>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</si>
  <si>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</si>
  <si>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</si>
  <si>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</si>
  <si>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</si>
  <si>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</si>
  <si>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</si>
  <si>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</si>
  <si>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</si>
  <si>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</si>
  <si>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</si>
  <si>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</si>
  <si>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</si>
  <si>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</si>
  <si>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</si>
  <si>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</si>
  <si>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</si>
  <si>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</si>
  <si>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</si>
  <si>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</si>
  <si>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</si>
  <si>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</si>
  <si>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</si>
  <si>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</si>
  <si>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</si>
  <si>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</si>
  <si>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</si>
  <si>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</si>
  <si>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</si>
  <si>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</si>
  <si>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</si>
  <si>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</si>
  <si>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</si>
  <si>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</si>
  <si>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</si>
  <si>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</si>
  <si>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</si>
  <si>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</si>
  <si>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</si>
  <si>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</si>
  <si>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</si>
  <si>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</si>
  <si>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</si>
  <si>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</si>
  <si>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</si>
  <si>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</si>
  <si>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</si>
  <si>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</si>
  <si>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</si>
  <si>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</si>
  <si>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</si>
  <si>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</si>
  <si>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</si>
  <si>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</si>
  <si>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</si>
  <si>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</si>
  <si>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</si>
  <si>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</si>
  <si>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</si>
  <si>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</si>
  <si>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</si>
  <si>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</si>
  <si>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</si>
  <si>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</si>
  <si>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</si>
  <si>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</si>
  <si>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</si>
  <si>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</si>
  <si>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</si>
  <si>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</si>
  <si>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</si>
  <si>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</si>
  <si>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</si>
  <si>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</si>
  <si>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</si>
  <si>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</si>
  <si>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</si>
  <si>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</si>
  <si>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</si>
  <si>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</si>
  <si>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</si>
  <si>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</si>
  <si>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</si>
  <si>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</si>
  <si>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</si>
  <si>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</si>
  <si>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</si>
  <si>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</si>
  <si>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</si>
  <si>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</si>
  <si>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</si>
  <si>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</si>
  <si>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</si>
  <si>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</si>
  <si>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</si>
  <si>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</si>
  <si>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</si>
  <si>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</si>
  <si>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</si>
  <si>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</si>
  <si>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</si>
  <si>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</si>
  <si>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</si>
  <si>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</si>
  <si>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</si>
  <si>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</si>
  <si>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</si>
  <si>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</si>
  <si>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</si>
  <si>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</si>
  <si>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</si>
  <si>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</si>
  <si>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</si>
  <si>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</si>
  <si>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</si>
  <si>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</si>
  <si>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</si>
  <si>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</si>
  <si>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</si>
  <si>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</si>
  <si>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</si>
  <si>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</si>
  <si>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</si>
  <si>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</si>
  <si>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</si>
  <si>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</si>
  <si>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</si>
  <si>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</si>
  <si>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</si>
  <si>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</si>
  <si>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</si>
  <si>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</si>
  <si>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</si>
  <si>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</si>
  <si>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</si>
  <si>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</si>
  <si>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</si>
  <si>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</si>
  <si>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</si>
  <si>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</si>
  <si>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</si>
  <si>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</si>
  <si>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</si>
  <si>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</si>
  <si>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</si>
  <si>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</si>
  <si>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</si>
  <si>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</si>
  <si>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</si>
  <si>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</si>
  <si>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</si>
  <si>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</si>
  <si>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</si>
  <si>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</si>
  <si>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</si>
  <si>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</si>
  <si>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</si>
  <si>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</si>
  <si>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</si>
  <si>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</si>
  <si>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</si>
  <si>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</si>
  <si>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</si>
  <si>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</si>
  <si>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</si>
  <si>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</si>
  <si>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</si>
  <si>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</si>
  <si>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</si>
  <si>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</si>
  <si>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</si>
  <si>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</si>
  <si>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</si>
  <si>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</si>
  <si>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</si>
  <si>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</si>
  <si>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</si>
  <si>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</si>
  <si>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</si>
  <si>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</si>
  <si>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</si>
  <si>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</si>
  <si>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</si>
  <si>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</si>
  <si>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</si>
  <si>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</si>
  <si>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</si>
  <si>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</si>
  <si>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</si>
  <si>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</si>
  <si>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</si>
  <si>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</si>
  <si>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</si>
  <si>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</si>
  <si>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</si>
  <si>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</si>
  <si>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</si>
  <si>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</si>
  <si>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</si>
  <si>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</si>
  <si>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</si>
  <si>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</si>
  <si>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</si>
  <si>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</si>
  <si>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</si>
  <si>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</si>
  <si>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</si>
  <si>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</si>
  <si>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</si>
  <si>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</si>
  <si>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</si>
  <si>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</si>
  <si>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</si>
  <si>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</si>
  <si>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</si>
  <si>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</si>
  <si>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</si>
  <si>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</si>
  <si>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</si>
  <si>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</si>
  <si>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</si>
  <si>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</si>
  <si>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</si>
  <si>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</si>
  <si>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</si>
  <si>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</si>
  <si>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</si>
  <si>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</si>
  <si>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</si>
  <si>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</si>
  <si>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</si>
  <si>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</si>
  <si>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</si>
  <si>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</si>
  <si>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</si>
  <si>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</si>
  <si>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</si>
  <si>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</si>
  <si>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</si>
  <si>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</si>
  <si>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</si>
  <si>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</si>
  <si>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</si>
  <si>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</si>
  <si>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</si>
  <si>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</si>
  <si>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</si>
  <si>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</si>
  <si>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</si>
  <si>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</si>
  <si>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</si>
  <si>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</si>
  <si>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</si>
  <si>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</si>
  <si>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</si>
  <si>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</si>
  <si>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</si>
  <si>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</si>
  <si>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</si>
  <si>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</si>
  <si>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</si>
  <si>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</si>
  <si>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</si>
  <si>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</si>
  <si>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</si>
  <si>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</si>
  <si>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</si>
  <si>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</si>
  <si>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</si>
  <si>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</si>
  <si>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</si>
  <si>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</si>
  <si>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</si>
  <si>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</si>
  <si>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</si>
  <si>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</si>
  <si>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</si>
  <si>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</si>
  <si>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</si>
  <si>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</si>
  <si>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</si>
  <si>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</si>
  <si>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</si>
  <si>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</si>
  <si>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</si>
  <si>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</si>
  <si>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</si>
  <si>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</si>
  <si>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</si>
  <si>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</si>
  <si>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</si>
  <si>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</si>
  <si>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</si>
  <si>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</si>
  <si>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</si>
  <si>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</si>
  <si>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</si>
  <si>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</si>
  <si>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</si>
  <si>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</si>
  <si>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</si>
  <si>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</si>
  <si>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</si>
  <si>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</si>
  <si>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</si>
  <si>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</si>
  <si>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</si>
  <si>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</si>
  <si>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</si>
  <si>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</si>
  <si>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</si>
  <si>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</si>
  <si>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</si>
  <si>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</si>
  <si>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</si>
  <si>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</si>
  <si>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</si>
  <si>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</si>
  <si>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</si>
  <si>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</si>
  <si>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</si>
  <si>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</si>
  <si>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</si>
  <si>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</si>
  <si>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</si>
  <si>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</si>
  <si>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</si>
  <si>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</si>
  <si>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</si>
  <si>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</si>
  <si>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</si>
  <si>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</si>
  <si>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</si>
  <si>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</si>
  <si>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</si>
  <si>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</si>
  <si>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</si>
  <si>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</si>
  <si>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</si>
  <si>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</si>
  <si>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</si>
  <si>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</si>
  <si>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</si>
  <si>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</si>
  <si>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</si>
  <si>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</si>
  <si>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</si>
  <si>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</si>
  <si>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</si>
  <si>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</si>
  <si>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</si>
  <si>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</si>
  <si>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</si>
  <si>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</si>
  <si>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</si>
  <si>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</si>
  <si>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</si>
  <si>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</si>
  <si>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</si>
  <si>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</si>
  <si>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</si>
  <si>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</si>
  <si>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</si>
  <si>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</si>
  <si>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</si>
  <si>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</si>
  <si>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</si>
  <si>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</si>
  <si>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</si>
  <si>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</si>
  <si>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</si>
  <si>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</si>
  <si>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</si>
  <si>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</si>
  <si>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</si>
  <si>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</si>
  <si>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</si>
  <si>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</si>
  <si>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</si>
  <si>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</si>
  <si>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</si>
  <si>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</si>
  <si>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</si>
  <si>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</si>
  <si>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</si>
  <si>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</si>
  <si>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</si>
  <si>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</si>
  <si>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</si>
  <si>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</si>
  <si>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</si>
  <si>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</si>
  <si>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</si>
  <si>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</si>
  <si>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</si>
  <si>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</si>
  <si>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</si>
  <si>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</si>
  <si>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</si>
  <si>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</si>
  <si>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</si>
  <si>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</si>
  <si>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</si>
  <si>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</si>
  <si>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</si>
  <si>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</si>
  <si>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</si>
  <si>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</si>
  <si>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</si>
  <si>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</si>
  <si>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</si>
  <si>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</si>
  <si>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</si>
  <si>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</si>
  <si>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</si>
  <si>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</si>
  <si>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</si>
  <si>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</si>
  <si>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</si>
  <si>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</si>
  <si>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</si>
  <si>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</si>
  <si>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</si>
  <si>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</si>
  <si>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</si>
  <si>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</si>
  <si>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</si>
  <si>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</si>
  <si>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</si>
  <si>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</si>
  <si>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</si>
  <si>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</si>
  <si>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</si>
  <si>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</si>
  <si>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</si>
  <si>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</si>
  <si>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</si>
  <si>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</si>
  <si>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</si>
  <si>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</si>
  <si>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</si>
  <si>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</si>
  <si>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</si>
  <si>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</si>
  <si>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</si>
  <si>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</si>
  <si>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</si>
  <si>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</si>
  <si>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</si>
  <si>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</si>
  <si>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</si>
  <si>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</si>
  <si>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</si>
  <si>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</si>
  <si>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</si>
  <si>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</si>
  <si>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</si>
  <si>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</si>
  <si>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</si>
  <si>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</si>
  <si>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</si>
  <si>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</si>
  <si>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</si>
  <si>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</si>
  <si>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</si>
  <si>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</si>
  <si>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</si>
  <si>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</si>
  <si>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</si>
  <si>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</si>
  <si>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</si>
  <si>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</si>
  <si>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</si>
  <si>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</si>
  <si>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</si>
  <si>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</si>
  <si>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</si>
  <si>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</si>
  <si>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</si>
  <si>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</si>
  <si>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</si>
  <si>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</si>
  <si>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</si>
  <si>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</si>
  <si>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</si>
  <si>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</si>
  <si>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</si>
  <si>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</si>
  <si>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</si>
  <si>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</si>
  <si>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</si>
  <si>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</si>
  <si>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</si>
  <si>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</si>
  <si>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</si>
  <si>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</si>
  <si>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</si>
  <si>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</si>
  <si>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</si>
  <si>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</si>
  <si>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</si>
  <si>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</si>
  <si>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</si>
  <si>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</si>
  <si>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</si>
  <si>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</si>
  <si>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</si>
  <si>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</si>
  <si>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</si>
  <si>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</si>
  <si>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</si>
  <si>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</si>
  <si>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</si>
  <si>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</si>
  <si>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</si>
  <si>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</si>
  <si>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</si>
  <si>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</si>
  <si>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</si>
  <si>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</si>
  <si>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</si>
  <si>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</si>
  <si>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</si>
  <si>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</si>
  <si>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</si>
  <si>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</si>
  <si>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</si>
  <si>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</si>
  <si>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</si>
  <si>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</si>
  <si>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</si>
  <si>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</si>
  <si>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</si>
  <si>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</si>
  <si>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</si>
  <si>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</si>
  <si>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</si>
  <si>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</si>
  <si>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</si>
  <si>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</si>
  <si>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</si>
  <si>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</si>
  <si>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</si>
  <si>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</si>
  <si>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</si>
  <si>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</si>
  <si>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</si>
  <si>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</si>
  <si>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</si>
  <si>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</si>
  <si>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</si>
  <si>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</si>
  <si>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</si>
  <si>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</si>
  <si>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</si>
  <si>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</si>
  <si>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</si>
  <si>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</si>
  <si>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</si>
  <si>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</si>
  <si>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</si>
  <si>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</si>
  <si>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</si>
  <si>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</si>
  <si>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</si>
  <si>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</si>
  <si>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</si>
  <si>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</si>
  <si>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</si>
  <si>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</si>
  <si>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</si>
  <si>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</si>
  <si>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</si>
  <si>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</si>
  <si>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</si>
  <si>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</si>
  <si>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</si>
  <si>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</si>
  <si>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</si>
  <si>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</si>
  <si>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</si>
  <si>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</si>
  <si>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</si>
  <si>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</si>
  <si>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</si>
  <si>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</si>
  <si>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</si>
  <si>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</si>
  <si>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</si>
  <si>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</si>
  <si>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</si>
  <si>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</si>
  <si>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</si>
  <si>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</si>
  <si>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</si>
  <si>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</si>
  <si>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</si>
  <si>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</si>
  <si>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</si>
  <si>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</si>
  <si>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</si>
  <si>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</si>
  <si>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</si>
  <si>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</si>
  <si>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</si>
  <si>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</si>
  <si>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</si>
  <si>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</si>
  <si>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</si>
  <si>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</si>
  <si>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</si>
  <si>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</si>
  <si>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</si>
  <si>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</si>
  <si>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</si>
  <si>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</si>
  <si>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</si>
  <si>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</si>
  <si>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</si>
  <si>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</si>
  <si>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</si>
  <si>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</si>
  <si>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</si>
  <si>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</si>
  <si>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</si>
  <si>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</si>
  <si>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</si>
  <si>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</si>
  <si>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</si>
  <si>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</si>
  <si>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</si>
  <si>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</si>
  <si>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</si>
  <si>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</si>
  <si>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</si>
  <si>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</si>
  <si>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</si>
  <si>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</si>
  <si>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</si>
  <si>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</si>
  <si>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</si>
  <si>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</si>
  <si>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</si>
  <si>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</si>
  <si>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</si>
  <si>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</si>
  <si>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</si>
  <si>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</si>
  <si>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</si>
  <si>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</si>
  <si>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</si>
  <si>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</si>
  <si>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</si>
  <si>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</si>
  <si>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</si>
  <si>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</si>
  <si>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</si>
  <si>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</si>
  <si>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</si>
  <si>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</si>
  <si>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</si>
  <si>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</si>
  <si>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</si>
  <si>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</si>
  <si>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</si>
  <si>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</si>
  <si>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</si>
  <si>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</si>
  <si>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</si>
  <si>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</si>
  <si>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</si>
  <si>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</si>
  <si>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</si>
  <si>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</si>
  <si>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</si>
  <si>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</si>
  <si>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</si>
  <si>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</si>
  <si>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</si>
  <si>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</si>
  <si>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</si>
  <si>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</si>
  <si>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</si>
  <si>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</si>
  <si>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</si>
  <si>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</si>
  <si>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</si>
  <si>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</si>
  <si>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</si>
  <si>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</si>
  <si>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</si>
  <si>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</si>
  <si>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</si>
  <si>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</si>
  <si>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</si>
  <si>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</si>
  <si>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</si>
  <si>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</si>
  <si>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</si>
  <si>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</si>
  <si>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</si>
  <si>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</si>
  <si>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</si>
  <si>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</si>
  <si>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</si>
  <si>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</si>
  <si>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</si>
  <si>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</si>
  <si>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</si>
  <si>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</si>
  <si>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</si>
  <si>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</si>
  <si>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</si>
  <si>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</si>
  <si>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</si>
  <si>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</si>
  <si>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</si>
  <si>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</si>
  <si>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</si>
  <si>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</si>
  <si>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</si>
  <si>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</si>
  <si>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</si>
  <si>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</si>
  <si>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</si>
  <si>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</si>
  <si>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</si>
  <si>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</si>
  <si>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</si>
  <si>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</si>
  <si>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</si>
  <si>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</si>
  <si>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</si>
  <si>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</si>
  <si>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</si>
  <si>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</si>
  <si>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</si>
  <si>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</si>
  <si>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</si>
  <si>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</si>
  <si>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</si>
  <si>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</si>
  <si>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</si>
  <si>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</si>
  <si>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</si>
  <si>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</si>
  <si>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</si>
  <si>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</si>
  <si>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</si>
  <si>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</si>
  <si>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</si>
  <si>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</si>
  <si>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</si>
  <si>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</si>
  <si>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</si>
  <si>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</si>
  <si>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</si>
  <si>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</si>
  <si>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</si>
  <si>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</si>
  <si>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</si>
  <si>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</si>
  <si>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</si>
  <si>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</si>
  <si>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</si>
  <si>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</si>
  <si>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</si>
  <si>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</si>
  <si>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</si>
  <si>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</si>
  <si>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</si>
  <si>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</si>
  <si>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</si>
  <si>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</si>
  <si>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</si>
  <si>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</si>
  <si>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</si>
  <si>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</si>
  <si>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</si>
  <si>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</si>
  <si>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</si>
  <si>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</si>
  <si>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</si>
  <si>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</si>
  <si>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</si>
  <si>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</si>
  <si>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</si>
  <si>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</si>
  <si>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</si>
  <si>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</si>
  <si>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</si>
  <si>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</si>
  <si>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</si>
  <si>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</si>
  <si>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</si>
  <si>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</si>
  <si>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</si>
  <si>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</si>
  <si>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</si>
  <si>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</si>
  <si>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</si>
  <si>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</si>
  <si>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</si>
  <si>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</si>
  <si>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</si>
  <si>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</si>
  <si>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</si>
  <si>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</si>
  <si>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</si>
  <si>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</si>
  <si>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</si>
  <si>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</si>
  <si>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</si>
  <si>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</si>
  <si>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</si>
  <si>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</si>
  <si>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</si>
  <si>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</si>
  <si>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</si>
  <si>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</si>
  <si>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</si>
  <si>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</si>
  <si>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</si>
  <si>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</si>
  <si>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</si>
  <si>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</si>
  <si>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</si>
  <si>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</si>
  <si>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</si>
  <si>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</si>
  <si>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</si>
  <si>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</si>
  <si>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</si>
  <si>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</si>
  <si>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</si>
  <si>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</si>
  <si>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</si>
  <si>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</si>
  <si>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</si>
  <si>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</si>
  <si>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</si>
  <si>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</si>
  <si>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</si>
  <si>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</si>
  <si>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</si>
  <si>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</si>
  <si>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</si>
  <si>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</si>
  <si>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</si>
  <si>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</si>
  <si>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</si>
  <si>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</si>
  <si>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</si>
  <si>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</si>
  <si>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</si>
  <si>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</si>
  <si>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</si>
  <si>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</si>
  <si>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</si>
  <si>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</si>
  <si>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</si>
  <si>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</si>
  <si>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</si>
  <si>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</si>
  <si>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</si>
  <si>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</si>
  <si>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</si>
  <si>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</si>
  <si>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</si>
  <si>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</si>
  <si>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</si>
  <si>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</si>
  <si>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</si>
  <si>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</si>
  <si>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</si>
  <si>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</si>
  <si>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</si>
  <si>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</si>
  <si>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</si>
  <si>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</si>
  <si>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</si>
  <si>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</si>
  <si>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</si>
  <si>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</si>
  <si>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</si>
  <si>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</si>
  <si>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</si>
  <si>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</si>
  <si>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</si>
  <si>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</si>
  <si>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</si>
  <si>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</si>
  <si>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</si>
  <si>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</si>
  <si>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</si>
  <si>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</si>
  <si>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</si>
  <si>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</si>
  <si>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</si>
  <si>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</si>
  <si>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</si>
  <si>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</si>
  <si>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</si>
  <si>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</si>
  <si>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</si>
  <si>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</si>
  <si>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</si>
  <si>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</si>
  <si>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</si>
  <si>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</si>
  <si>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</si>
  <si>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</si>
  <si>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</si>
  <si>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</si>
  <si>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</si>
  <si>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</si>
  <si>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</si>
  <si>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</si>
  <si>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</si>
  <si>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</si>
  <si>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</si>
  <si>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</si>
  <si>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</si>
  <si>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</si>
  <si>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</si>
  <si>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</si>
  <si>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</si>
  <si>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</si>
  <si>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</si>
  <si>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</si>
  <si>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</si>
  <si>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</si>
  <si>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</si>
  <si>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</si>
  <si>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</si>
  <si>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</si>
  <si>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</si>
  <si>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</si>
  <si>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</si>
  <si>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</si>
  <si>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</si>
  <si>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</si>
  <si>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</si>
  <si>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</si>
  <si>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</si>
  <si>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</si>
  <si>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</si>
  <si>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</si>
  <si>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</si>
  <si>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</si>
  <si>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</si>
  <si>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</si>
  <si>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</si>
  <si>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</si>
  <si>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</si>
  <si>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</si>
  <si>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</si>
  <si>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</si>
  <si>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</si>
  <si>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</si>
  <si>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</si>
  <si>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</si>
  <si>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</si>
  <si>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</si>
  <si>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</si>
  <si>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</si>
  <si>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</si>
  <si>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</si>
  <si>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</si>
  <si>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</si>
  <si>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</si>
  <si>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</si>
  <si>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</si>
  <si>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</si>
  <si>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</si>
  <si>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</si>
  <si>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</si>
  <si>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</si>
  <si>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</si>
  <si>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</si>
  <si>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</si>
  <si>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</si>
  <si>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</si>
  <si>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</si>
  <si>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</si>
  <si>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</si>
  <si>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</si>
  <si>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</si>
  <si>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</si>
  <si>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</si>
  <si>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</si>
  <si>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</si>
  <si>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</si>
  <si>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</si>
  <si>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</si>
  <si>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</si>
  <si>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</si>
  <si>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</si>
  <si>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</si>
  <si>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</si>
  <si>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</si>
  <si>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</si>
  <si>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</si>
  <si>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</si>
  <si>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</si>
  <si>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</si>
  <si>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</si>
  <si>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</si>
  <si>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</si>
  <si>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</si>
  <si>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</si>
  <si>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</si>
  <si>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</si>
  <si>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</si>
  <si>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</si>
  <si>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</si>
  <si>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</si>
  <si>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</si>
  <si>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</si>
  <si>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</si>
  <si>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</si>
  <si>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</si>
  <si>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</si>
  <si>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</si>
  <si>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</si>
  <si>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</si>
  <si>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</si>
  <si>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</si>
  <si>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</si>
  <si>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</si>
  <si>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</si>
  <si>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</si>
  <si>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</si>
  <si>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</si>
  <si>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</si>
  <si>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</si>
  <si>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</si>
  <si>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</si>
  <si>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</si>
  <si>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</si>
  <si>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</si>
  <si>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</si>
  <si>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</si>
  <si>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</si>
  <si>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</si>
  <si>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</si>
  <si>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</si>
  <si>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</si>
  <si>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</si>
  <si>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</si>
  <si>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</si>
  <si>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</si>
  <si>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</si>
  <si>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</si>
  <si>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</si>
  <si>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</si>
  <si>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</si>
  <si>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</si>
  <si>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</si>
  <si>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</si>
  <si>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</si>
  <si>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</si>
  <si>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</si>
  <si>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</si>
  <si>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</si>
  <si>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</si>
  <si>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</si>
  <si>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</si>
  <si>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</si>
  <si>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</si>
  <si>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</si>
  <si>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</si>
  <si>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</si>
  <si>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</si>
  <si>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</si>
  <si>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</si>
  <si>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</si>
  <si>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</si>
  <si>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</si>
  <si>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</si>
  <si>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</si>
  <si>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</si>
  <si>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</si>
  <si>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</si>
  <si>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</si>
  <si>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</si>
  <si>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</si>
  <si>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</si>
  <si>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</si>
  <si>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</si>
  <si>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</si>
  <si>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</si>
  <si>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</si>
  <si>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</si>
  <si>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</si>
  <si>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</si>
  <si>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</si>
  <si>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</si>
  <si>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</si>
  <si>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</si>
  <si>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</si>
  <si>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</si>
  <si>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</si>
  <si>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</si>
  <si>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</si>
  <si>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</si>
  <si>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</si>
  <si>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</si>
  <si>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</si>
  <si>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</si>
  <si>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</si>
  <si>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</si>
  <si>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</si>
  <si>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</si>
  <si>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</si>
  <si>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</si>
  <si>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</si>
  <si>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</si>
  <si>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</si>
  <si>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</si>
  <si>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</si>
  <si>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</si>
  <si>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</si>
  <si>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</si>
  <si>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</si>
  <si>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</si>
  <si>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</si>
  <si>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</si>
  <si>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</si>
  <si>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</si>
  <si>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</si>
  <si>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</si>
  <si>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</si>
  <si>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</si>
  <si>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</si>
  <si>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</si>
  <si>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</si>
  <si>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</si>
  <si>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</si>
  <si>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</si>
  <si>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</si>
  <si>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</si>
  <si>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</si>
  <si>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</si>
  <si>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</si>
  <si>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</si>
  <si>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</si>
  <si>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</si>
  <si>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</si>
  <si>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</si>
  <si>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</si>
  <si>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</si>
  <si>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</si>
  <si>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</si>
  <si>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</si>
  <si>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</si>
  <si>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</si>
  <si>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</si>
  <si>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</si>
  <si>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</si>
  <si>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</si>
  <si>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</si>
  <si>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</si>
  <si>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</si>
  <si>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</si>
  <si>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</si>
  <si>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</si>
  <si>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</si>
  <si>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</si>
  <si>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</si>
  <si>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</si>
  <si>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</si>
  <si>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</si>
  <si>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</si>
  <si>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</si>
  <si>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</si>
  <si>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</si>
  <si>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</si>
  <si>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</si>
  <si>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</si>
  <si>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</si>
  <si>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</si>
  <si>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</si>
  <si>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</si>
  <si>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</si>
  <si>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</si>
  <si>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</si>
  <si>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</si>
  <si>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</si>
  <si>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</si>
  <si>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</si>
  <si>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</si>
  <si>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</si>
  <si>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</si>
  <si>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</si>
  <si>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</si>
  <si>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</si>
  <si>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</si>
  <si>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</si>
  <si>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</si>
  <si>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</si>
  <si>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</si>
  <si>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</si>
  <si>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</si>
  <si>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</si>
  <si>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</si>
  <si>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</si>
  <si>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</si>
  <si>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</si>
  <si>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</si>
  <si>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</si>
  <si>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</si>
  <si>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</si>
  <si>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</si>
  <si>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</si>
  <si>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</si>
  <si>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</si>
  <si>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</si>
  <si>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</si>
  <si>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</si>
  <si>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</si>
  <si>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</si>
  <si>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</si>
  <si>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</si>
  <si>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</si>
  <si>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</si>
  <si>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</si>
  <si>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</si>
  <si>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</si>
  <si>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</si>
  <si>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</si>
  <si>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</si>
  <si>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</si>
  <si>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</si>
  <si>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</si>
  <si>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</si>
  <si>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</si>
  <si>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</si>
  <si>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</si>
  <si>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</si>
  <si>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</si>
  <si>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</si>
  <si>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</si>
  <si>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</si>
  <si>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</si>
  <si>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</si>
  <si>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</si>
  <si>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</si>
  <si>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</si>
  <si>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</si>
  <si>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</si>
  <si>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</si>
  <si>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</si>
  <si>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</si>
  <si>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</si>
  <si>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</si>
  <si>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</si>
  <si>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</si>
  <si>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</si>
  <si>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</si>
  <si>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</si>
  <si>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</si>
  <si>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</si>
  <si>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</si>
  <si>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</si>
  <si>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</si>
  <si>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</si>
  <si>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</si>
  <si>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</si>
  <si>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</si>
  <si>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</si>
  <si>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</si>
  <si>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</si>
  <si>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</si>
  <si>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</si>
  <si>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</si>
  <si>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</si>
  <si>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</si>
  <si>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</si>
  <si>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</si>
  <si>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</si>
  <si>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</si>
  <si>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</si>
  <si>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</si>
  <si>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</si>
  <si>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</si>
  <si>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</si>
  <si>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</si>
  <si>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</si>
  <si>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</si>
  <si>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</si>
  <si>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</si>
  <si>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</si>
  <si>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</si>
  <si>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</si>
  <si>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</si>
  <si>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</si>
  <si>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</si>
  <si>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</si>
  <si>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</si>
  <si>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</si>
  <si>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</si>
  <si>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</si>
  <si>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</si>
  <si>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</si>
  <si>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</si>
  <si>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</si>
  <si>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</si>
  <si>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</si>
  <si>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</si>
  <si>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</si>
  <si>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</si>
  <si>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</si>
  <si>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</si>
  <si>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</si>
  <si>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</si>
  <si>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</si>
  <si>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</si>
  <si>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</si>
  <si>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</si>
  <si>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</si>
  <si>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</si>
  <si>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</si>
  <si>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</si>
  <si>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</si>
  <si>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</si>
  <si>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</si>
  <si>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</si>
  <si>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</si>
  <si>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</si>
  <si>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</si>
  <si>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</si>
  <si>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</si>
  <si>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</si>
  <si>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</si>
  <si>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</si>
  <si>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</si>
  <si>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</si>
  <si>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</si>
  <si>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</si>
  <si>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</si>
  <si>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</si>
  <si>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</si>
  <si>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</si>
  <si>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</si>
  <si>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</si>
  <si>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</si>
  <si>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</si>
  <si>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</si>
  <si>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</si>
  <si>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</si>
  <si>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</si>
  <si>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</si>
  <si>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</si>
  <si>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</si>
  <si>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</si>
  <si>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</si>
  <si>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</si>
  <si>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</si>
  <si>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</si>
  <si>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</si>
  <si>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</si>
  <si>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</si>
  <si>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</si>
  <si>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</si>
  <si>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</si>
  <si>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</si>
  <si>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</si>
  <si>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</si>
  <si>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</si>
  <si>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</si>
  <si>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</si>
  <si>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</si>
  <si>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</si>
  <si>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</si>
  <si>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</si>
  <si>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</si>
  <si>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</si>
  <si>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</si>
  <si>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</si>
  <si>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</si>
  <si>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</si>
  <si>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</si>
  <si>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</si>
  <si>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</si>
  <si>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</si>
  <si>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</si>
  <si>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</si>
  <si>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</si>
  <si>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</si>
  <si>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</si>
  <si>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</si>
  <si>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</si>
  <si>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</si>
  <si>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</si>
  <si>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</si>
  <si>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</si>
  <si>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</si>
  <si>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</si>
  <si>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</si>
  <si>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</si>
  <si>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</si>
  <si>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</si>
  <si>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</si>
  <si>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</si>
  <si>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</si>
  <si>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</si>
  <si>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</si>
  <si>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</si>
  <si>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</si>
  <si>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</si>
  <si>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</si>
  <si>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</si>
  <si>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</si>
  <si>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</si>
  <si>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</si>
  <si>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</si>
  <si>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</si>
  <si>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</si>
  <si>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</si>
  <si>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</si>
  <si>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</si>
  <si>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</si>
  <si>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</si>
  <si>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</si>
  <si>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</si>
  <si>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</si>
  <si>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</si>
  <si>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</si>
  <si>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</si>
  <si>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</si>
  <si>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</si>
  <si>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</si>
  <si>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</si>
  <si>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</si>
  <si>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</si>
  <si>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</si>
  <si>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</si>
  <si>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</si>
  <si>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</si>
  <si>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</si>
  <si>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</si>
  <si>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</si>
  <si>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</si>
  <si>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</si>
  <si>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</si>
  <si>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</si>
  <si>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</si>
  <si>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</si>
  <si>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</si>
  <si>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</si>
  <si>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</si>
  <si>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</si>
  <si>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</si>
  <si>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</si>
  <si>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</si>
  <si>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</si>
  <si>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</si>
  <si>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</si>
  <si>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</si>
  <si>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</si>
  <si>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</si>
  <si>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</si>
  <si>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</si>
  <si>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</si>
  <si>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</si>
  <si>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</si>
  <si>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</si>
  <si>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</si>
  <si>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</si>
  <si>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</si>
  <si>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</si>
  <si>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</si>
  <si>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</si>
  <si>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</si>
  <si>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</si>
  <si>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</si>
  <si>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</si>
  <si>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</si>
  <si>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</si>
  <si>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</si>
  <si>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</si>
  <si>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</si>
  <si>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</si>
  <si>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</si>
  <si>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</si>
  <si>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</si>
  <si>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</si>
  <si>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</si>
  <si>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</si>
  <si>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</si>
  <si>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</si>
  <si>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</si>
  <si>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</si>
  <si>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</si>
  <si>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</si>
  <si>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</si>
  <si>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</si>
  <si>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</si>
  <si>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</si>
  <si>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</si>
  <si>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</si>
  <si>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</si>
  <si>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</si>
  <si>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</si>
  <si>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</si>
  <si>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</si>
  <si>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</si>
  <si>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</si>
  <si>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</si>
  <si>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</si>
  <si>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</si>
  <si>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</si>
  <si>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</si>
  <si>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</si>
  <si>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</si>
  <si>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</si>
  <si>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</si>
  <si>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</si>
  <si>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</si>
  <si>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</si>
  <si>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</si>
  <si>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</si>
  <si>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</si>
  <si>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</si>
  <si>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</si>
  <si>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</si>
  <si>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</si>
  <si>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</si>
  <si>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</si>
  <si>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</si>
  <si>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</si>
  <si>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</si>
  <si>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</si>
  <si>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</si>
  <si>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</si>
  <si>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</si>
  <si>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</si>
  <si>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</si>
  <si>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</si>
  <si>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</si>
  <si>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</si>
  <si>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</si>
  <si>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</si>
  <si>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</si>
  <si>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</si>
  <si>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</si>
  <si>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</si>
  <si>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</si>
  <si>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</si>
  <si>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</si>
  <si>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</si>
  <si>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</si>
  <si>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</si>
  <si>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</si>
  <si>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</si>
  <si>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</si>
  <si>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</si>
  <si>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</si>
  <si>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</si>
  <si>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</si>
  <si>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</si>
  <si>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</si>
  <si>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</si>
  <si>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</si>
  <si>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</si>
  <si>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</si>
  <si>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</si>
  <si>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</si>
  <si>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</si>
  <si>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</si>
  <si>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</si>
  <si>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</si>
  <si>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</si>
  <si>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</si>
  <si>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</si>
  <si>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</si>
  <si>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</si>
  <si>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</si>
  <si>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</si>
  <si>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</si>
  <si>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</si>
  <si>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</si>
  <si>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</si>
  <si>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</si>
  <si>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</si>
  <si>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</si>
  <si>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</si>
  <si>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</si>
  <si>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</si>
  <si>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</si>
  <si>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</si>
  <si>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</si>
  <si>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</si>
  <si>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</si>
  <si>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</si>
  <si>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</si>
  <si>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</si>
  <si>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</si>
  <si>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</si>
  <si>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</si>
  <si>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</si>
  <si>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</si>
  <si>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</si>
  <si>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</si>
  <si>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</si>
  <si>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</si>
  <si>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</si>
  <si>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</si>
  <si>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</si>
  <si>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</si>
  <si>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</si>
  <si>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</si>
  <si>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</si>
  <si>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</si>
  <si>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</si>
  <si>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</si>
  <si>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</si>
  <si>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</si>
  <si>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</si>
  <si>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</si>
  <si>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</si>
  <si>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</si>
  <si>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</si>
  <si>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</si>
  <si>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</si>
  <si>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</si>
  <si>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</si>
  <si>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</si>
  <si>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</si>
  <si>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</si>
  <si>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</si>
  <si>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</si>
  <si>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</si>
  <si>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</si>
  <si>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</si>
  <si>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</si>
  <si>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</si>
  <si>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</si>
  <si>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</si>
  <si>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</si>
  <si>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</si>
  <si>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</si>
  <si>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</si>
  <si>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</si>
  <si>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</si>
  <si>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</si>
  <si>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</si>
  <si>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</si>
  <si>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</si>
  <si>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</si>
  <si>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</si>
  <si>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</si>
  <si>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</si>
  <si>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</si>
  <si>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</si>
  <si>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</si>
  <si>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</si>
  <si>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</si>
  <si>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</si>
  <si>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</si>
  <si>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</si>
  <si>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</si>
  <si>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</si>
  <si>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</si>
  <si>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</si>
  <si>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</si>
  <si>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</si>
  <si>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</si>
  <si>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</si>
  <si>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</si>
  <si>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</si>
  <si>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</si>
  <si>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</si>
  <si>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</si>
  <si>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</si>
  <si>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</si>
  <si>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</si>
  <si>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</si>
  <si>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</si>
  <si>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</si>
  <si>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</si>
  <si>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</si>
  <si>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</si>
  <si>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</si>
  <si>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</si>
  <si>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</si>
  <si>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</si>
  <si>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</si>
  <si>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</si>
  <si>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</si>
  <si>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</si>
  <si>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</si>
  <si>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</si>
  <si>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</si>
  <si>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</si>
  <si>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</si>
  <si>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</si>
  <si>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</si>
  <si>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</si>
  <si>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</si>
  <si>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</si>
  <si>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</si>
  <si>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</si>
  <si>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</si>
  <si>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</si>
  <si>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</si>
  <si>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</si>
  <si>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</si>
  <si>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</si>
  <si>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</si>
  <si>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</si>
  <si>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</si>
  <si>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</si>
  <si>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</si>
  <si>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</si>
  <si>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</si>
  <si>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</si>
  <si>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</si>
  <si>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</si>
  <si>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</si>
  <si>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</si>
  <si>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</si>
  <si>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</si>
  <si>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</si>
  <si>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</si>
  <si>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</si>
  <si>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</si>
  <si>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</si>
  <si>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</si>
  <si>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</si>
  <si>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</si>
  <si>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</si>
  <si>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</si>
  <si>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</si>
  <si>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</si>
  <si>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</si>
  <si>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</si>
  <si>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</si>
  <si>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</si>
  <si>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</si>
  <si>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</si>
  <si>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</si>
  <si>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</si>
  <si>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</si>
  <si>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</si>
  <si>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</si>
  <si>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</si>
  <si>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</si>
  <si>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</si>
  <si>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</si>
  <si>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</si>
  <si>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</si>
  <si>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</si>
  <si>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</si>
  <si>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</si>
  <si>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</si>
  <si>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</si>
  <si>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</si>
  <si>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</si>
  <si>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</si>
  <si>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</si>
  <si>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</si>
  <si>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</si>
  <si>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</si>
  <si>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</si>
  <si>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</si>
  <si>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</si>
  <si>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</si>
  <si>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</si>
  <si>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</si>
  <si>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</si>
  <si>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</si>
  <si>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</si>
  <si>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</si>
  <si>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</si>
  <si>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</si>
  <si>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</si>
  <si>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</si>
  <si>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</si>
  <si>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</si>
  <si>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</si>
  <si>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</si>
  <si>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</si>
  <si>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</si>
  <si>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</si>
  <si>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</si>
  <si>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</si>
  <si>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</si>
  <si>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</si>
  <si>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</si>
  <si>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</si>
  <si>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</si>
  <si>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</si>
  <si>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</si>
  <si>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</si>
  <si>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</si>
  <si>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</si>
  <si>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</si>
  <si>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</si>
  <si>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</si>
  <si>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</si>
  <si>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</si>
  <si>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</si>
  <si>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</si>
  <si>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</si>
  <si>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</si>
  <si>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</si>
  <si>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</si>
  <si>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</si>
  <si>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</si>
  <si>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</si>
  <si>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</si>
  <si>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</si>
  <si>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</si>
  <si>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</si>
  <si>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</si>
  <si>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</si>
  <si>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</si>
  <si>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</si>
  <si>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</si>
  <si>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</si>
  <si>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</si>
  <si>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</si>
  <si>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</si>
  <si>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</si>
  <si>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</si>
  <si>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</si>
  <si>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</si>
  <si>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</si>
  <si>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</si>
  <si>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</si>
  <si>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</si>
  <si>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</si>
  <si>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</si>
  <si>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</si>
  <si>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</si>
  <si>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</si>
  <si>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</si>
  <si>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</si>
  <si>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</si>
  <si>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</si>
  <si>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</si>
  <si>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</si>
  <si>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</si>
  <si>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</si>
  <si>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</si>
  <si>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</si>
  <si>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</si>
  <si>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</si>
  <si>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</si>
  <si>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</si>
  <si>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</si>
  <si>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</si>
  <si>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</si>
  <si>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</si>
  <si>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</si>
  <si>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</si>
  <si>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</si>
  <si>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</si>
  <si>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</si>
  <si>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</si>
  <si>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</si>
  <si>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</si>
  <si>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</si>
  <si>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</si>
  <si>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</si>
  <si>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</si>
  <si>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</si>
  <si>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</si>
  <si>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</si>
  <si>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</si>
  <si>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</si>
  <si>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</si>
  <si>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</si>
  <si>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</si>
  <si>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</si>
  <si>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</si>
  <si>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</si>
  <si>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</si>
  <si>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</si>
  <si>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</si>
  <si>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</si>
  <si>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</si>
  <si>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</si>
  <si>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</si>
  <si>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</si>
  <si>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</si>
  <si>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</si>
  <si>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</si>
  <si>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</si>
  <si>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</si>
  <si>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</si>
  <si>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</si>
  <si>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</si>
  <si>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</si>
  <si>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</si>
  <si>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</si>
  <si>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</si>
  <si>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</si>
  <si>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</si>
  <si>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</si>
  <si>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</si>
  <si>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</si>
  <si>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</si>
  <si>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</si>
  <si>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</si>
  <si>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</si>
  <si>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</si>
  <si>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</si>
  <si>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</si>
  <si>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</si>
  <si>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</si>
  <si>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</si>
  <si>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</si>
  <si>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</si>
  <si>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</si>
  <si>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</si>
  <si>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</si>
  <si>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</si>
  <si>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</si>
  <si>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</si>
  <si>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</si>
  <si>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</si>
  <si>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</si>
  <si>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</si>
  <si>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</si>
  <si>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</si>
  <si>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</si>
  <si>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</si>
  <si>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</si>
  <si>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</si>
  <si>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</si>
  <si>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</si>
  <si>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</si>
  <si>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</si>
  <si>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</si>
  <si>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</si>
  <si>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</si>
  <si>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</si>
  <si>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</si>
  <si>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</si>
  <si>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</si>
  <si>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</si>
  <si>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</si>
  <si>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</si>
  <si>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</si>
  <si>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</si>
  <si>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</si>
  <si>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</si>
  <si>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</si>
  <si>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</si>
  <si>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</si>
  <si>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</si>
  <si>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</si>
  <si>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</si>
  <si>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</si>
  <si>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</si>
  <si>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</si>
  <si>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</si>
  <si>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</si>
  <si>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</si>
  <si>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</si>
  <si>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</si>
  <si>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</si>
  <si>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</si>
  <si>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</si>
  <si>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</si>
  <si>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</si>
  <si>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</si>
  <si>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</si>
  <si>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</si>
  <si>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</si>
  <si>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</si>
  <si>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</si>
  <si>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</si>
  <si>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</si>
  <si>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</si>
  <si>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</si>
  <si>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</si>
  <si>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</si>
  <si>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</si>
  <si>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</si>
  <si>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</si>
  <si>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</si>
  <si>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</si>
  <si>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</si>
  <si>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</si>
  <si>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</si>
  <si>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</si>
  <si>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</si>
  <si>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</si>
  <si>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</si>
  <si>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</si>
  <si>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</si>
  <si>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</si>
  <si>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</si>
  <si>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</si>
  <si>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</si>
  <si>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</si>
  <si>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</si>
  <si>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</si>
  <si>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</si>
  <si>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</si>
  <si>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</si>
  <si>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</si>
  <si>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</si>
  <si>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</si>
  <si>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</si>
  <si>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</si>
  <si>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</si>
  <si>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</si>
  <si>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</si>
  <si>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</si>
  <si>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</si>
  <si>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</si>
  <si>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</si>
  <si>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</si>
  <si>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</si>
  <si>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</si>
  <si>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</si>
  <si>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</si>
  <si>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</si>
  <si>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</si>
  <si>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</si>
  <si>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</si>
  <si>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</si>
  <si>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</si>
  <si>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</si>
  <si>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</si>
  <si>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</si>
  <si>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</si>
  <si>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</si>
  <si>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</si>
  <si>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</si>
  <si>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</si>
  <si>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</si>
  <si>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</si>
  <si>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</si>
  <si>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</si>
  <si>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</si>
  <si>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</si>
  <si>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</si>
  <si>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</si>
  <si>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</si>
  <si>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</si>
  <si>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</si>
  <si>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</si>
  <si>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</si>
  <si>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</si>
  <si>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</si>
  <si>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</si>
  <si>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</si>
  <si>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</si>
  <si>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</si>
  <si>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</si>
  <si>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</si>
  <si>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</si>
  <si>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</si>
  <si>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</si>
  <si>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</si>
  <si>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</si>
  <si>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</si>
  <si>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</si>
  <si>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</si>
  <si>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</si>
  <si>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</si>
  <si>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</si>
  <si>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</si>
  <si>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</si>
  <si>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</si>
  <si>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</si>
  <si>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</si>
  <si>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</si>
  <si>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</si>
  <si>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</si>
  <si>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</si>
  <si>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</si>
  <si>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</si>
  <si>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</si>
  <si>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</si>
  <si>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</si>
  <si>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</si>
  <si>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</si>
  <si>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</si>
  <si>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</si>
  <si>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</si>
  <si>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</si>
  <si>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</si>
  <si>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</si>
  <si>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</si>
  <si>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</si>
  <si>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</si>
  <si>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</si>
  <si>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</si>
  <si>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</si>
  <si>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</si>
  <si>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</si>
  <si>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</si>
  <si>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</si>
  <si>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</si>
  <si>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</si>
  <si>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</si>
  <si>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</si>
  <si>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</si>
  <si>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</si>
  <si>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</si>
  <si>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</si>
  <si>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</si>
  <si>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</si>
  <si>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</si>
  <si>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</si>
  <si>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</si>
  <si>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</si>
  <si>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</si>
  <si>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</si>
  <si>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</si>
  <si>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</si>
  <si>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</si>
  <si>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</si>
  <si>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</si>
  <si>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</si>
  <si>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</si>
  <si>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</si>
  <si>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</si>
  <si>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</si>
  <si>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</si>
  <si>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</si>
  <si>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</si>
  <si>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</si>
  <si>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</si>
  <si>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</si>
  <si>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</si>
  <si>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</si>
  <si>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</si>
  <si>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</si>
  <si>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</si>
  <si>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</si>
  <si>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</si>
  <si>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</si>
  <si>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</si>
  <si>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</si>
  <si>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</si>
  <si>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</si>
  <si>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</si>
  <si>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</si>
  <si>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</si>
  <si>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</si>
  <si>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</si>
  <si>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</si>
  <si>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</si>
  <si>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</si>
  <si>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</si>
  <si>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</si>
  <si>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</si>
  <si>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</si>
  <si>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</si>
  <si>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</si>
  <si>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</si>
  <si>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</si>
  <si>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</si>
  <si>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</si>
  <si>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</si>
  <si>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</si>
  <si>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</si>
  <si>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</si>
  <si>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</si>
  <si>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</si>
  <si>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</si>
  <si>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</si>
  <si>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</si>
  <si>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</si>
  <si>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</si>
  <si>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</si>
  <si>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</si>
  <si>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</si>
  <si>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</si>
  <si>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</si>
  <si>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</si>
  <si>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</si>
  <si>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</si>
  <si>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</si>
  <si>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</si>
  <si>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</si>
  <si>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</si>
  <si>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</si>
  <si>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</si>
  <si>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</si>
  <si>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</si>
  <si>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</si>
  <si>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</si>
  <si>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</si>
  <si>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</si>
  <si>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</si>
  <si>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</si>
  <si>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</si>
  <si>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</si>
  <si>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</si>
  <si>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</si>
  <si>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</si>
  <si>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</si>
  <si>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</si>
  <si>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</si>
  <si>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</si>
  <si>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</si>
  <si>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</si>
  <si>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</si>
  <si>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</si>
  <si>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</si>
  <si>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</si>
  <si>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</si>
  <si>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</si>
  <si>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</si>
  <si>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</si>
  <si>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</si>
  <si>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</si>
  <si>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</si>
  <si>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</si>
  <si>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</si>
  <si>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</si>
  <si>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</si>
  <si>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</si>
  <si>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</si>
  <si>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</si>
  <si>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</si>
  <si>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</si>
  <si>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</si>
  <si>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</si>
  <si>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</si>
  <si>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</si>
  <si>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</si>
  <si>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</si>
  <si>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</si>
  <si>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</si>
  <si>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</si>
  <si>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</si>
  <si>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</si>
  <si>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</si>
  <si>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</si>
  <si>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</si>
  <si>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</si>
  <si>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</si>
  <si>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</si>
  <si>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</si>
  <si>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</si>
  <si>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</si>
  <si>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</si>
  <si>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</si>
  <si>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</si>
  <si>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</si>
  <si>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</si>
  <si>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</si>
  <si>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</si>
  <si>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</si>
  <si>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</si>
  <si>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</si>
  <si>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</si>
  <si>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</si>
  <si>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</si>
  <si>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</si>
  <si>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</si>
  <si>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</si>
  <si>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</si>
  <si>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</si>
  <si>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</si>
  <si>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</si>
  <si>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</si>
  <si>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</si>
  <si>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</si>
  <si>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</si>
  <si>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</si>
  <si>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</si>
  <si>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</si>
  <si>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</si>
  <si>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</si>
  <si>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</si>
  <si>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</si>
  <si>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</si>
  <si>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</si>
  <si>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</si>
  <si>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</si>
  <si>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</si>
  <si>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</si>
  <si>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</si>
  <si>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</si>
  <si>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</si>
  <si>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</si>
  <si>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</si>
  <si>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</si>
  <si>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</si>
  <si>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</si>
  <si>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</si>
  <si>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</si>
  <si>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</si>
  <si>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</si>
  <si>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</si>
  <si>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</si>
  <si>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</si>
  <si>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</si>
  <si>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</si>
  <si>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</si>
  <si>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</si>
  <si>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</si>
  <si>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</si>
  <si>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</si>
  <si>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</si>
  <si>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</si>
  <si>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</si>
  <si>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</si>
  <si>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</si>
  <si>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</si>
  <si>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</si>
  <si>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</si>
  <si>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</si>
  <si>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</si>
  <si>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</si>
  <si>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</si>
  <si>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</si>
  <si>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</si>
  <si>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</si>
  <si>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</si>
  <si>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</si>
  <si>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</si>
  <si>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</si>
  <si>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</si>
  <si>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</si>
  <si>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</si>
  <si>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</si>
  <si>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</si>
  <si>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</si>
  <si>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</si>
  <si>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</si>
  <si>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</si>
  <si>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</si>
  <si>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</si>
  <si>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</si>
  <si>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</si>
  <si>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</si>
  <si>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</si>
  <si>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</si>
  <si>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</si>
  <si>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</si>
  <si>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</si>
  <si>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</si>
  <si>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</si>
  <si>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</si>
  <si>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</si>
  <si>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</si>
  <si>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</si>
  <si>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</si>
  <si>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</si>
  <si>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</si>
  <si>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</si>
  <si>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</si>
  <si>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</si>
  <si>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</si>
  <si>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</si>
  <si>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</si>
  <si>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</si>
  <si>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</si>
  <si>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</si>
  <si>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</si>
  <si>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</si>
  <si>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</si>
  <si>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</si>
  <si>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</si>
  <si>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</si>
  <si>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</si>
  <si>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</si>
  <si>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</si>
  <si>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</si>
  <si>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</si>
  <si>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</si>
  <si>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</si>
  <si>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</si>
  <si>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</si>
  <si>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</si>
  <si>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</si>
  <si>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</si>
  <si>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</si>
  <si>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</si>
  <si>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</si>
  <si>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</si>
  <si>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</si>
  <si>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</si>
  <si>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</si>
  <si>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</si>
  <si>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</si>
  <si>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</si>
  <si>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</si>
  <si>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</si>
  <si>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</si>
  <si>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</si>
  <si>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</si>
  <si>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</si>
  <si>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</si>
  <si>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</si>
  <si>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</si>
  <si>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</si>
  <si>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</si>
  <si>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</si>
  <si>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</si>
  <si>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</si>
  <si>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</si>
  <si>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</si>
  <si>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</si>
  <si>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</si>
  <si>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</si>
  <si>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</si>
  <si>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</si>
  <si>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</si>
  <si>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</si>
  <si>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</si>
  <si>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</si>
  <si>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</si>
  <si>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</si>
  <si>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</si>
  <si>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</si>
  <si>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</si>
  <si>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</si>
  <si>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</si>
  <si>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</si>
  <si>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</si>
  <si>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</si>
  <si>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</si>
  <si>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</si>
  <si>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</si>
  <si>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</si>
  <si>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</si>
  <si>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</si>
  <si>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</si>
  <si>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</si>
  <si>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</si>
  <si>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</si>
  <si>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</si>
  <si>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</si>
  <si>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</si>
  <si>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</si>
  <si>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</si>
  <si>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</si>
  <si>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</si>
  <si>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</si>
  <si>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</si>
  <si>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</si>
  <si>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</si>
  <si>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</si>
  <si>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</si>
  <si>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</si>
  <si>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</si>
  <si>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</si>
  <si>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</si>
  <si>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</si>
  <si>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</si>
  <si>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</si>
  <si>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</si>
  <si>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</si>
  <si>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</si>
  <si>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</si>
  <si>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</si>
  <si>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</si>
  <si>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</si>
  <si>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</si>
  <si>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</si>
  <si>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</si>
  <si>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</si>
  <si>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</si>
  <si>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</si>
  <si>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</si>
  <si>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</si>
  <si>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</si>
  <si>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</si>
  <si>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</si>
  <si>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</si>
  <si>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</si>
  <si>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</si>
  <si>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</si>
  <si>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</si>
  <si>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</si>
  <si>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</si>
  <si>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</si>
  <si>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</si>
  <si>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</si>
  <si>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</si>
  <si>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</si>
  <si>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</si>
  <si>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</si>
  <si>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</si>
  <si>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</si>
  <si>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</si>
  <si>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</si>
  <si>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</si>
  <si>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</si>
  <si>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</si>
  <si>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</si>
  <si>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</si>
  <si>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</si>
  <si>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</si>
  <si>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</si>
  <si>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</si>
  <si>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</si>
  <si>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</si>
  <si>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</si>
  <si>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</si>
  <si>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</si>
  <si>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</si>
  <si>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</si>
  <si>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</si>
  <si>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</si>
  <si>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</si>
  <si>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</si>
  <si>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</si>
  <si>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</si>
  <si>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</si>
  <si>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</si>
  <si>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</si>
  <si>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</si>
  <si>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</si>
  <si>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</si>
  <si>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</si>
  <si>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</si>
  <si>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</si>
  <si>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</si>
  <si>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</si>
  <si>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</si>
  <si>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</si>
  <si>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</si>
  <si>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</si>
  <si>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</si>
  <si>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</si>
  <si>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</si>
  <si>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</si>
  <si>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</si>
  <si>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</si>
  <si>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</si>
  <si>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</si>
  <si>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</si>
  <si>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</si>
  <si>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</si>
  <si>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</si>
  <si>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</si>
  <si>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</si>
  <si>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</si>
  <si>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</si>
  <si>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</si>
  <si>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</si>
  <si>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</si>
  <si>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</si>
  <si>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</si>
  <si>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</si>
  <si>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</si>
  <si>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</si>
  <si>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</si>
  <si>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</si>
  <si>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</si>
  <si>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</si>
  <si>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</si>
  <si>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</si>
  <si>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</si>
  <si>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</si>
  <si>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</si>
  <si>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</si>
  <si>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</si>
  <si>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</si>
  <si>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</si>
  <si>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</si>
  <si>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</si>
  <si>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</si>
  <si>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</si>
  <si>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</si>
  <si>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</si>
  <si>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</si>
  <si>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</si>
  <si>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</si>
  <si>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</si>
  <si>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</si>
  <si>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</si>
  <si>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</si>
  <si>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</si>
  <si>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</si>
  <si>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</si>
  <si>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</si>
  <si>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</si>
  <si>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</si>
  <si>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</si>
  <si>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</si>
  <si>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</si>
  <si>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</si>
  <si>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</si>
  <si>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</si>
  <si>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</si>
  <si>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</si>
  <si>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</si>
  <si>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</si>
  <si>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</si>
  <si>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</si>
  <si>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</si>
  <si>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</si>
  <si>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</si>
  <si>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</si>
  <si>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</si>
  <si>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</si>
  <si>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</si>
  <si>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</si>
  <si>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</si>
  <si>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</si>
  <si>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</si>
  <si>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</si>
  <si>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</si>
  <si>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</si>
  <si>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</si>
  <si>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</si>
  <si>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</si>
  <si>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</si>
  <si>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</si>
  <si>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</si>
  <si>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</si>
  <si>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</si>
  <si>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</si>
  <si>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</si>
  <si>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</si>
  <si>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</si>
  <si>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</si>
  <si>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</si>
  <si>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</si>
  <si>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</si>
  <si>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</si>
  <si>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</si>
  <si>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</si>
  <si>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</si>
  <si>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</si>
  <si>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</si>
  <si>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</si>
  <si>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</si>
  <si>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</si>
  <si>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</si>
  <si>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</si>
  <si>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</si>
  <si>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</si>
  <si>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</si>
  <si>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</si>
  <si>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</si>
  <si>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</si>
  <si>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</si>
  <si>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</si>
  <si>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</si>
  <si>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</si>
  <si>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</si>
  <si>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</si>
  <si>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</si>
  <si>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</si>
  <si>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</si>
  <si>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</si>
  <si>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</si>
  <si>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</si>
  <si>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</si>
  <si>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</si>
  <si>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</si>
  <si>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</si>
  <si>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</si>
  <si>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</si>
  <si>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</si>
  <si>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</si>
  <si>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</si>
  <si>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</si>
  <si>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</si>
  <si>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</si>
  <si>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</si>
  <si>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</si>
  <si>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</si>
  <si>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</si>
  <si>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</si>
  <si>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</si>
  <si>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</si>
  <si>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</si>
  <si>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</si>
  <si>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</si>
  <si>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</si>
  <si>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</si>
  <si>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</si>
  <si>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</si>
  <si>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</si>
  <si>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</si>
  <si>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</si>
  <si>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</si>
  <si>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</si>
  <si>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</si>
  <si>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</si>
  <si>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</si>
  <si>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</si>
  <si>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</si>
  <si>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</si>
  <si>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</si>
  <si>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</si>
  <si>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</si>
  <si>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</si>
  <si>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</si>
  <si>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</si>
  <si>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</si>
  <si>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</si>
  <si>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</si>
  <si>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</si>
  <si>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</si>
  <si>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</si>
  <si>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</si>
  <si>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</si>
  <si>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</si>
  <si>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</si>
  <si>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</si>
  <si>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</si>
  <si>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</si>
  <si>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</si>
  <si>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</si>
  <si>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</si>
  <si>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</si>
  <si>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</si>
  <si>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</si>
  <si>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</si>
  <si>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</si>
  <si>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</si>
  <si>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</si>
  <si>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</si>
  <si>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</si>
  <si>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</si>
  <si>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</si>
  <si>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</si>
  <si>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</si>
  <si>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</si>
  <si>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</si>
  <si>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</si>
  <si>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</si>
  <si>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</si>
  <si>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</si>
  <si>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</si>
  <si>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</si>
  <si>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</si>
  <si>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</si>
  <si>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</si>
  <si>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</si>
  <si>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</si>
  <si>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</si>
  <si>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</si>
  <si>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</si>
  <si>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</si>
  <si>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</si>
  <si>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</si>
  <si>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</si>
  <si>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</si>
  <si>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</si>
  <si>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</si>
  <si>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</si>
  <si>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</si>
  <si>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</si>
  <si>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</si>
  <si>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</si>
  <si>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</si>
  <si>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</si>
  <si>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</si>
  <si>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</si>
  <si>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</si>
  <si>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</si>
  <si>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</si>
  <si>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</si>
  <si>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</si>
  <si>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</si>
  <si>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</si>
  <si>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</si>
  <si>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</si>
  <si>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</si>
  <si>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</si>
  <si>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</si>
  <si>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</si>
  <si>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</si>
  <si>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</si>
  <si>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</si>
  <si>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</si>
  <si>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</si>
  <si>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</si>
  <si>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</si>
  <si>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</si>
  <si>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</si>
  <si>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</si>
  <si>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</si>
  <si>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</si>
  <si>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</si>
  <si>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</si>
  <si>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</si>
  <si>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</si>
  <si>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</si>
  <si>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</si>
  <si>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</si>
  <si>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</si>
  <si>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</si>
  <si>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</si>
  <si>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</si>
  <si>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</si>
  <si>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</si>
  <si>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</si>
  <si>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</si>
  <si>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</si>
  <si>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</si>
  <si>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</si>
  <si>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</si>
  <si>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</si>
  <si>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</si>
  <si>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</si>
  <si>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</si>
  <si>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</si>
  <si>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</si>
  <si>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</si>
  <si>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</si>
  <si>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</si>
  <si>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</si>
  <si>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</si>
  <si>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</si>
  <si>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</si>
  <si>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</si>
  <si>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</si>
  <si>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</si>
  <si>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</si>
  <si>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</si>
  <si>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</si>
  <si>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</si>
  <si>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</si>
  <si>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</si>
  <si>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</si>
  <si>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</si>
  <si>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</si>
  <si>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</si>
  <si>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</si>
  <si>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</si>
  <si>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</si>
  <si>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</si>
  <si>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</si>
  <si>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</si>
  <si>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</si>
  <si>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</si>
  <si>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</si>
  <si>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</si>
  <si>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</si>
  <si>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</si>
  <si>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</si>
  <si>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</si>
  <si>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</si>
  <si>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</si>
  <si>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</si>
  <si>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</si>
  <si>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</si>
  <si>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</si>
  <si>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</si>
  <si>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</si>
  <si>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</si>
  <si>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</si>
  <si>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</si>
  <si>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</si>
  <si>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</si>
  <si>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</si>
  <si>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</si>
  <si>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</si>
  <si>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</si>
  <si>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</si>
  <si>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</si>
  <si>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</si>
  <si>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</si>
  <si>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</si>
  <si>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</si>
  <si>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</si>
  <si>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</si>
  <si>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</si>
  <si>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</si>
  <si>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</si>
  <si>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</si>
  <si>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</si>
  <si>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</si>
  <si>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</si>
  <si>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</si>
  <si>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</si>
  <si>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</si>
  <si>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</si>
  <si>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</si>
  <si>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</si>
  <si>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</si>
  <si>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</si>
  <si>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</si>
  <si>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</si>
  <si>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</si>
  <si>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</si>
  <si>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</si>
  <si>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</si>
  <si>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</si>
  <si>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</si>
  <si>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</si>
  <si>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</si>
  <si>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</si>
  <si>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</si>
  <si>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</si>
  <si>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</si>
  <si>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</si>
  <si>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</si>
  <si>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</si>
  <si>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</si>
  <si>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</si>
  <si>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</si>
  <si>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</si>
  <si>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</si>
  <si>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</si>
  <si>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</si>
  <si>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</si>
  <si>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</si>
  <si>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</si>
  <si>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</si>
  <si>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</si>
  <si>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</si>
  <si>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</si>
  <si>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</si>
  <si>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</si>
  <si>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</si>
  <si>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</si>
  <si>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</si>
  <si>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</si>
  <si>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</si>
  <si>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</si>
  <si>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</si>
  <si>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</si>
  <si>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</si>
  <si>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</si>
  <si>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</si>
  <si>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</si>
  <si>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</si>
  <si>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</si>
  <si>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</si>
  <si>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</si>
  <si>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</si>
  <si>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</si>
  <si>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</si>
  <si>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</si>
  <si>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</si>
  <si>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</si>
  <si>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</si>
  <si>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</si>
  <si>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</si>
  <si>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</si>
  <si>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</si>
  <si>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</si>
  <si>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</si>
  <si>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</si>
  <si>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</si>
  <si>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</si>
  <si>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</si>
  <si>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</si>
  <si>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</si>
  <si>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</si>
  <si>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</si>
  <si>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</si>
  <si>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</si>
  <si>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</si>
  <si>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</si>
  <si>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</si>
  <si>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</si>
  <si>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</si>
  <si>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</si>
  <si>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</si>
  <si>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</si>
  <si>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</si>
  <si>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</si>
  <si>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</si>
  <si>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</si>
  <si>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</si>
  <si>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</si>
  <si>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</si>
  <si>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</si>
  <si>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</si>
  <si>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</si>
  <si>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</si>
  <si>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</si>
  <si>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</si>
  <si>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</si>
  <si>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</si>
  <si>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</si>
  <si>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</si>
  <si>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</si>
  <si>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</si>
  <si>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</si>
  <si>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</si>
  <si>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</si>
  <si>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</si>
  <si>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</si>
  <si>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</si>
  <si>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</si>
  <si>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</si>
  <si>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</si>
  <si>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</si>
  <si>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</si>
  <si>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</si>
  <si>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</si>
  <si>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</si>
  <si>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</si>
  <si>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</si>
  <si>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</si>
  <si>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</si>
  <si>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</si>
  <si>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</si>
  <si>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</si>
  <si>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</si>
  <si>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</si>
  <si>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</si>
  <si>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</si>
  <si>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</si>
  <si>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</si>
  <si>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</si>
  <si>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</si>
  <si>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</si>
  <si>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</si>
  <si>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</si>
  <si>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</si>
  <si>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</si>
  <si>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</si>
  <si>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</si>
  <si>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</si>
  <si>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</si>
  <si>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</si>
  <si>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</si>
  <si>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</si>
  <si>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</si>
  <si>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</si>
  <si>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</si>
  <si>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</si>
  <si>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</si>
  <si>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</si>
  <si>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</si>
  <si>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</si>
  <si>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</si>
  <si>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</si>
  <si>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</si>
  <si>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</si>
  <si>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</si>
  <si>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</si>
  <si>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</si>
  <si>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</si>
  <si>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</si>
  <si>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</si>
  <si>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</si>
  <si>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</si>
  <si>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</si>
  <si>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</si>
  <si>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</si>
  <si>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</si>
  <si>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</si>
  <si>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</si>
  <si>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</si>
  <si>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</si>
  <si>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</si>
  <si>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</si>
  <si>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</si>
  <si>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</si>
  <si>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</si>
  <si>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</si>
  <si>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</si>
  <si>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</si>
  <si>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</si>
  <si>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</si>
  <si>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</si>
  <si>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</si>
  <si>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</si>
  <si>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</si>
  <si>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</si>
  <si>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</si>
  <si>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</si>
  <si>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</si>
  <si>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</si>
  <si>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</si>
  <si>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</si>
  <si>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</si>
  <si>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</si>
  <si>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</si>
  <si>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</si>
  <si>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</si>
  <si>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</si>
  <si>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</si>
  <si>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</si>
  <si>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</si>
  <si>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</si>
  <si>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</si>
  <si>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</si>
  <si>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</si>
  <si>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</si>
  <si>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</si>
  <si>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</si>
  <si>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</si>
  <si>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</si>
  <si>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</si>
  <si>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</si>
  <si>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</si>
  <si>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</si>
  <si>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</si>
  <si>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</si>
  <si>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</si>
  <si>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</si>
  <si>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</si>
  <si>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</si>
  <si>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</si>
  <si>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</si>
  <si>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</si>
  <si>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</si>
  <si>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</si>
  <si>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</si>
  <si>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</si>
  <si>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</si>
  <si>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</si>
  <si>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</si>
  <si>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</si>
  <si>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</si>
  <si>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</si>
  <si>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</si>
  <si>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</si>
  <si>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</si>
  <si>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</si>
  <si>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</si>
  <si>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</si>
  <si>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</si>
  <si>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</si>
  <si>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</si>
  <si>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</si>
  <si>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</si>
  <si>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</si>
  <si>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</si>
  <si>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</si>
  <si>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</si>
  <si>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</si>
  <si>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</si>
  <si>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</si>
  <si>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</si>
  <si>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</si>
  <si>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</si>
  <si>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</si>
  <si>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</si>
  <si>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</si>
  <si>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</si>
  <si>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</si>
  <si>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</si>
  <si>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</si>
  <si>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</si>
  <si>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</si>
  <si>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</si>
  <si>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</si>
  <si>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</si>
  <si>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</si>
  <si>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</si>
  <si>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</si>
  <si>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</si>
  <si>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</si>
  <si>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</si>
  <si>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</si>
  <si>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</si>
  <si>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</si>
  <si>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</si>
  <si>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</si>
  <si>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</si>
  <si>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</si>
  <si>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</si>
  <si>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</si>
  <si>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</si>
  <si>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</si>
  <si>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</si>
  <si>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</si>
  <si>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</si>
  <si>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</si>
  <si>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</si>
  <si>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</si>
  <si>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</si>
  <si>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</si>
  <si>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</si>
  <si>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</si>
  <si>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</si>
  <si>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</si>
  <si>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</si>
  <si>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</si>
  <si>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</si>
  <si>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</si>
  <si>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</si>
  <si>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</si>
  <si>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</si>
  <si>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</si>
  <si>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</si>
  <si>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</si>
  <si>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</si>
  <si>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</si>
  <si>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</si>
  <si>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</si>
  <si>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</si>
  <si>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</si>
  <si>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</si>
  <si>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</si>
  <si>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</si>
  <si>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</si>
  <si>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</si>
  <si>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</si>
  <si>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</si>
  <si>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</si>
  <si>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</si>
  <si>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</si>
  <si>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</si>
  <si>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</si>
  <si>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</si>
  <si>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</si>
  <si>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</si>
  <si>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</si>
  <si>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</si>
  <si>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</si>
  <si>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</si>
  <si>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</si>
  <si>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</si>
  <si>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</si>
  <si>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</si>
  <si>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</si>
  <si>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</si>
  <si>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</si>
  <si>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</si>
  <si>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</si>
  <si>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</si>
  <si>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</si>
  <si>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</si>
  <si>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</si>
  <si>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</si>
  <si>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</si>
  <si>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</si>
  <si>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</si>
  <si>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</si>
  <si>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</si>
  <si>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</si>
  <si>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</si>
  <si>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</si>
  <si>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</si>
  <si>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</si>
  <si>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</si>
  <si>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</si>
  <si>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</si>
  <si>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</si>
  <si>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</si>
  <si>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</si>
  <si>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</si>
  <si>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</si>
  <si>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</si>
  <si>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</si>
  <si>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</si>
  <si>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</si>
  <si>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</si>
  <si>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</si>
  <si>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</si>
  <si>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</si>
  <si>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</si>
  <si>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</si>
  <si>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</si>
  <si>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</si>
  <si>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</si>
  <si>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</si>
  <si>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</si>
  <si>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</si>
  <si>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</si>
  <si>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</si>
  <si>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</si>
  <si>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</si>
  <si>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</si>
  <si>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</si>
  <si>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</si>
  <si>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</si>
  <si>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</si>
  <si>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</si>
  <si>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</si>
  <si>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</si>
  <si>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</si>
  <si>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</si>
  <si>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</si>
  <si>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</si>
  <si>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</si>
  <si>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</si>
  <si>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</si>
  <si>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</si>
  <si>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</si>
  <si>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</si>
  <si>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</si>
  <si>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</si>
  <si>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</si>
  <si>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</si>
  <si>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</si>
  <si>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</si>
  <si>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</si>
  <si>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</si>
  <si>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</si>
  <si>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</si>
  <si>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</si>
  <si>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</si>
  <si>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</si>
  <si>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</si>
  <si>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</si>
  <si>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</si>
  <si>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</si>
  <si>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</si>
  <si>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</si>
  <si>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</si>
  <si>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</si>
  <si>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</si>
  <si>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</si>
  <si>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</si>
  <si>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</si>
  <si>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</si>
  <si>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</si>
  <si>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</si>
  <si>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</si>
  <si>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</si>
  <si>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</si>
  <si>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</si>
  <si>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</si>
  <si>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</si>
  <si>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</si>
  <si>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</si>
  <si>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</si>
  <si>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</si>
  <si>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</si>
  <si>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</si>
  <si>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</si>
  <si>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</si>
  <si>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</si>
  <si>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</si>
  <si>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</si>
  <si>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</si>
  <si>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</si>
  <si>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</si>
  <si>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</si>
  <si>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</si>
  <si>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</si>
  <si>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</si>
  <si>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</si>
  <si>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</si>
  <si>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</si>
  <si>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</si>
  <si>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</si>
  <si>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</si>
  <si>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</si>
  <si>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</si>
  <si>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</si>
  <si>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</si>
  <si>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</si>
  <si>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</si>
  <si>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</si>
  <si>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</si>
  <si>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</si>
  <si>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</si>
  <si>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</si>
  <si>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</si>
  <si>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</si>
  <si>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</si>
  <si>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</si>
  <si>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</si>
  <si>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</si>
  <si>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</si>
  <si>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</si>
  <si>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</si>
  <si>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</si>
  <si>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</si>
  <si>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</si>
  <si>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</si>
  <si>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</si>
  <si>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</si>
  <si>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</si>
  <si>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</si>
  <si>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</si>
  <si>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</si>
  <si>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</si>
  <si>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</si>
  <si>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</si>
  <si>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</si>
  <si>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</si>
  <si>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</si>
  <si>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</si>
  <si>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</si>
  <si>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</si>
  <si>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</si>
  <si>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</si>
  <si>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</si>
  <si>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</si>
  <si>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</si>
  <si>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</si>
  <si>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</si>
  <si>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</si>
  <si>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</si>
  <si>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</si>
  <si>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</si>
  <si>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</si>
  <si>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</si>
  <si>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</si>
  <si>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</si>
  <si>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</si>
  <si>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</si>
  <si>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</si>
  <si>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</si>
  <si>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</si>
  <si>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</si>
  <si>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</si>
  <si>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</si>
  <si>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</si>
  <si>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</si>
  <si>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</si>
  <si>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</si>
  <si>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</si>
  <si>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</si>
  <si>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</si>
  <si>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</si>
  <si>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</si>
  <si>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</si>
  <si>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</si>
  <si>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</si>
  <si>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</si>
  <si>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</si>
  <si>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</si>
  <si>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</si>
  <si>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</si>
  <si>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</si>
  <si>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</si>
  <si>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</si>
  <si>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</si>
  <si>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</si>
  <si>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</si>
  <si>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</si>
  <si>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</si>
  <si>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</si>
  <si>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</si>
  <si>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</si>
  <si>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</si>
  <si>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</si>
  <si>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</si>
  <si>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</si>
  <si>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</si>
  <si>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</si>
  <si>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</si>
  <si>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</si>
  <si>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</si>
  <si>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</si>
  <si>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</si>
  <si>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</si>
  <si>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</si>
  <si>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</si>
  <si>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</si>
  <si>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</si>
  <si>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</si>
  <si>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</si>
  <si>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</si>
  <si>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</si>
  <si>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</si>
  <si>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</si>
  <si>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</si>
  <si>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</si>
  <si>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</si>
  <si>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</si>
  <si>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</si>
  <si>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</si>
  <si>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</si>
  <si>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</si>
  <si>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</si>
  <si>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</si>
  <si>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</si>
  <si>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</si>
  <si>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</si>
  <si>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</si>
  <si>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</si>
  <si>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</si>
  <si>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</si>
  <si>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</si>
  <si>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</si>
  <si>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</si>
  <si>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</si>
  <si>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</si>
  <si>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</si>
  <si>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</si>
  <si>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</si>
  <si>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</si>
  <si>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</si>
  <si>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</si>
  <si>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</si>
  <si>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</si>
  <si>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</si>
  <si>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</si>
  <si>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</si>
  <si>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</si>
  <si>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</si>
  <si>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</si>
  <si>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</si>
  <si>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</si>
  <si>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</si>
  <si>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</si>
  <si>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</si>
  <si>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</si>
  <si>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</si>
  <si>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</si>
  <si>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</si>
  <si>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</si>
  <si>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</si>
  <si>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</si>
  <si>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</si>
  <si>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</si>
  <si>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</si>
  <si>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</si>
  <si>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</si>
  <si>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</si>
  <si>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</si>
  <si>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</si>
  <si>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</si>
  <si>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</si>
  <si>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</si>
  <si>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</si>
  <si>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</si>
  <si>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</si>
  <si>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</si>
  <si>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</si>
  <si>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</si>
  <si>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</si>
  <si>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</si>
  <si>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</si>
  <si>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</si>
  <si>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</si>
  <si>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</si>
  <si>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</si>
  <si>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</si>
  <si>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</si>
  <si>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</si>
  <si>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</si>
  <si>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</si>
  <si>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</si>
  <si>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</si>
  <si>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</si>
  <si>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</si>
  <si>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</si>
  <si>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</si>
  <si>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</si>
  <si>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</si>
  <si>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</si>
  <si>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</si>
  <si>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</si>
  <si>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</si>
  <si>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</si>
  <si>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</si>
  <si>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</si>
  <si>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</si>
  <si>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</si>
  <si>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</si>
  <si>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</si>
  <si>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</si>
  <si>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</si>
  <si>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</si>
  <si>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</si>
  <si>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</si>
  <si>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</si>
  <si>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</si>
  <si>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</si>
  <si>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</si>
  <si>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</si>
  <si>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</si>
  <si>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</si>
  <si>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</si>
  <si>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</si>
  <si>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</si>
  <si>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</si>
  <si>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</si>
  <si>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</si>
  <si>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</si>
  <si>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</si>
  <si>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</si>
  <si>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</si>
  <si>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</si>
  <si>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</si>
  <si>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</si>
  <si>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</si>
  <si>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</si>
  <si>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</si>
  <si>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</si>
  <si>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</si>
  <si>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</si>
  <si>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</si>
  <si>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</si>
  <si>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</si>
  <si>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</si>
  <si>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</si>
  <si>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</si>
  <si>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</si>
  <si>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</si>
  <si>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</si>
  <si>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</si>
  <si>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</si>
  <si>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</si>
  <si>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</si>
  <si>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</si>
  <si>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</si>
  <si>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</si>
  <si>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</si>
  <si>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</si>
  <si>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</si>
  <si>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</si>
  <si>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</si>
  <si>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</si>
  <si>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</si>
  <si>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</si>
  <si>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</si>
  <si>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</si>
  <si>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</si>
  <si>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</si>
  <si>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</si>
  <si>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</si>
  <si>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</si>
  <si>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</si>
  <si>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</si>
  <si>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</si>
  <si>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</si>
  <si>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</si>
  <si>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</si>
  <si>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</si>
  <si>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</si>
  <si>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</si>
  <si>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</si>
  <si>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</si>
  <si>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</si>
  <si>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</si>
  <si>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</si>
  <si>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</si>
  <si>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</si>
  <si>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</si>
  <si>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</si>
  <si>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</si>
  <si>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</si>
  <si>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</si>
  <si>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</si>
  <si>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</si>
  <si>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</si>
  <si>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</si>
  <si>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</si>
  <si>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</si>
  <si>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</si>
  <si>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</si>
  <si>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</si>
  <si>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</si>
  <si>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</si>
  <si>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</si>
  <si>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</si>
  <si>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</si>
  <si>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</si>
  <si>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</si>
  <si>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</si>
  <si>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</si>
  <si>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</si>
  <si>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</si>
  <si>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</si>
  <si>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</si>
  <si>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</si>
  <si>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</si>
  <si>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</si>
  <si>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</si>
  <si>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</si>
  <si>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</si>
  <si>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</si>
  <si>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</si>
  <si>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</si>
  <si>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</si>
  <si>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</si>
  <si>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</si>
  <si>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</si>
  <si>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</si>
  <si>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</si>
  <si>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</si>
  <si>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</si>
  <si>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</si>
  <si>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</si>
  <si>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</si>
  <si>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</si>
  <si>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</si>
  <si>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</si>
  <si>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</si>
  <si>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</si>
  <si>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</si>
  <si>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</si>
  <si>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</si>
  <si>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</si>
  <si>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</si>
  <si>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</si>
  <si>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</si>
  <si>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</si>
  <si>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</si>
  <si>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</si>
  <si>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</si>
  <si>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</si>
  <si>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</si>
  <si>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</si>
  <si>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</si>
  <si>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</si>
  <si>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</si>
  <si>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</si>
  <si>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</si>
  <si>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</si>
  <si>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</si>
  <si>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</si>
  <si>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</si>
  <si>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</si>
  <si>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</si>
  <si>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</si>
  <si>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</si>
  <si>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</si>
  <si>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</si>
  <si>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</si>
  <si>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</si>
  <si>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</si>
  <si>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</si>
  <si>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</si>
  <si>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</si>
  <si>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</si>
  <si>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</si>
  <si>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</si>
  <si>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</si>
  <si>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</si>
  <si>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</si>
  <si>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</si>
  <si>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</si>
  <si>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</si>
  <si>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</si>
  <si>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</si>
  <si>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</si>
  <si>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</si>
  <si>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</si>
  <si>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</si>
  <si>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</si>
  <si>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</si>
  <si>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</si>
  <si>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</si>
  <si>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</si>
  <si>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</si>
  <si>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</si>
  <si>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</si>
  <si>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</si>
  <si>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</si>
  <si>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</si>
  <si>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</si>
  <si>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</si>
  <si>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</si>
  <si>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</si>
  <si>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</si>
  <si>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</si>
  <si>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</si>
  <si>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</si>
  <si>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</si>
  <si>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</si>
  <si>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</si>
  <si>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</si>
  <si>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</si>
  <si>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</si>
  <si>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</si>
  <si>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</si>
  <si>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</si>
  <si>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</si>
  <si>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</si>
  <si>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</si>
  <si>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</si>
  <si>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</si>
  <si>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</si>
  <si>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</si>
  <si>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</si>
  <si>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</si>
  <si>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</si>
  <si>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</si>
  <si>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</si>
  <si>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</si>
  <si>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</si>
  <si>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</si>
  <si>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</si>
  <si>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</si>
  <si>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</si>
  <si>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</si>
  <si>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</si>
  <si>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</si>
  <si>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</si>
  <si>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</si>
  <si>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</si>
  <si>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</si>
  <si>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</si>
  <si>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</si>
  <si>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</si>
  <si>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</si>
  <si>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</si>
  <si>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</si>
  <si>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</si>
  <si>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</si>
  <si>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</si>
  <si>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</si>
  <si>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</si>
  <si>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</si>
  <si>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</si>
  <si>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</si>
  <si>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</si>
  <si>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</si>
  <si>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</si>
  <si>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</si>
  <si>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</si>
  <si>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</si>
  <si>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</si>
  <si>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</si>
  <si>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</si>
  <si>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</si>
  <si>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</si>
  <si>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</si>
  <si>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</si>
  <si>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</si>
  <si>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</si>
  <si>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</si>
  <si>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</si>
  <si>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</si>
  <si>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</si>
  <si>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</si>
  <si>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</si>
  <si>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</si>
  <si>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</si>
  <si>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</si>
  <si>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</si>
  <si>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</si>
  <si>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</si>
  <si>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</si>
  <si>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</si>
  <si>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</si>
  <si>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</si>
  <si>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</si>
  <si>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</si>
  <si>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</si>
  <si>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</si>
  <si>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</si>
  <si>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</si>
  <si>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</si>
  <si>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</si>
  <si>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</si>
  <si>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</si>
  <si>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</si>
  <si>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</si>
  <si>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</si>
  <si>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</si>
  <si>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</si>
  <si>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</si>
  <si>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</si>
  <si>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</si>
  <si>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</si>
  <si>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</si>
  <si>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</si>
  <si>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</si>
  <si>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</si>
  <si>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</si>
  <si>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</si>
  <si>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</si>
  <si>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</si>
  <si>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</si>
  <si>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</si>
  <si>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</si>
  <si>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</si>
  <si>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</si>
  <si>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</si>
  <si>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</si>
  <si>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</si>
  <si>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</si>
  <si>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</si>
  <si>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</si>
  <si>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</si>
  <si>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</si>
  <si>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</si>
  <si>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</si>
  <si>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</si>
  <si>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</si>
  <si>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</si>
  <si>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</si>
  <si>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</si>
  <si>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</si>
  <si>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</si>
  <si>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</si>
  <si>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</si>
  <si>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</si>
  <si>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</si>
  <si>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</si>
  <si>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</si>
  <si>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</si>
  <si>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</si>
  <si>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</si>
  <si>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</si>
  <si>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</si>
  <si>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</si>
  <si>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</si>
  <si>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</si>
  <si>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</si>
  <si>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</si>
  <si>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</si>
  <si>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</si>
  <si>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</si>
  <si>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</si>
  <si>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</si>
  <si>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</si>
  <si>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</si>
  <si>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</si>
  <si>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</si>
  <si>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</si>
  <si>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</si>
  <si>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</si>
  <si>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</si>
  <si>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</si>
  <si>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</si>
  <si>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</si>
  <si>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</si>
  <si>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</si>
  <si>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</si>
  <si>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</si>
  <si>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</si>
  <si>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</si>
  <si>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</si>
  <si>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</si>
  <si>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</si>
  <si>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</si>
  <si>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</si>
  <si>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</si>
  <si>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</si>
  <si>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</si>
  <si>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</si>
  <si>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</si>
  <si>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</si>
  <si>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</si>
  <si>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</si>
  <si>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</si>
  <si>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</si>
  <si>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</si>
  <si>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</si>
  <si>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</si>
  <si>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</si>
  <si>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</si>
  <si>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</si>
  <si>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</si>
  <si>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</si>
  <si>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</si>
  <si>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</si>
  <si>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</si>
  <si>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</si>
  <si>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</si>
  <si>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</si>
  <si>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</si>
  <si>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</si>
  <si>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</si>
  <si>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</si>
  <si>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</si>
  <si>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</si>
  <si>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</si>
  <si>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</si>
  <si>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</si>
  <si>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</si>
  <si>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</si>
  <si>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</si>
  <si>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</si>
  <si>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</si>
  <si>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</si>
  <si>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</si>
  <si>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</si>
  <si>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</si>
  <si>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</si>
  <si>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</si>
  <si>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</si>
  <si>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</si>
  <si>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</si>
  <si>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</si>
  <si>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</si>
  <si>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</si>
  <si>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</si>
  <si>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</si>
  <si>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</si>
  <si>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</si>
  <si>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</si>
  <si>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</si>
  <si>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</si>
  <si>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</si>
  <si>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</si>
  <si>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</si>
  <si>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</si>
  <si>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</si>
  <si>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</si>
  <si>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</si>
  <si>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</si>
  <si>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</si>
  <si>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</si>
  <si>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</si>
  <si>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</si>
  <si>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</si>
  <si>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</si>
  <si>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</si>
  <si>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</si>
  <si>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</si>
  <si>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</si>
  <si>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</si>
  <si>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</si>
  <si>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</si>
  <si>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</si>
  <si>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</si>
  <si>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</si>
  <si>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</si>
  <si>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</si>
  <si>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</si>
  <si>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</si>
  <si>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</si>
  <si>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</si>
  <si>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</si>
  <si>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</si>
  <si>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</si>
  <si>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</si>
  <si>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</si>
  <si>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</si>
  <si>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</si>
  <si>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</si>
  <si>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</si>
  <si>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</si>
  <si>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</si>
  <si>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</si>
  <si>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</si>
  <si>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</si>
  <si>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</si>
  <si>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</si>
  <si>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</si>
  <si>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</si>
  <si>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</si>
  <si>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</si>
  <si>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</si>
  <si>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</si>
  <si>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</si>
  <si>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</si>
  <si>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</si>
  <si>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</si>
  <si>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</si>
  <si>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</si>
  <si>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</si>
  <si>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</si>
  <si>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</si>
  <si>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</si>
  <si>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</si>
  <si>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</si>
  <si>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</si>
  <si>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</si>
  <si>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</si>
  <si>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</si>
  <si>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</si>
  <si>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</si>
  <si>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</si>
  <si>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</si>
  <si>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</si>
  <si>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</si>
  <si>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</si>
  <si>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</si>
  <si>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</si>
  <si>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</si>
  <si>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</si>
  <si>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</si>
  <si>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</si>
  <si>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</si>
  <si>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</si>
  <si>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</si>
  <si>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</si>
  <si>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</si>
  <si>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</si>
  <si>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</si>
  <si>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</si>
  <si>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</si>
  <si>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</si>
  <si>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</si>
  <si>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</si>
  <si>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</si>
  <si>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</si>
  <si>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</si>
  <si>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</si>
  <si>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</si>
  <si>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</si>
  <si>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</si>
  <si>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</si>
  <si>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</si>
  <si>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</si>
  <si>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</si>
  <si>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</si>
  <si>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</si>
  <si>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</si>
  <si>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</si>
  <si>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</si>
  <si>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</si>
  <si>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</si>
  <si>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</si>
  <si>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</si>
  <si>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</si>
  <si>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</si>
  <si>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</si>
  <si>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</si>
  <si>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</si>
  <si>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</si>
  <si>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</si>
  <si>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</si>
  <si>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</si>
  <si>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</si>
  <si>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</si>
  <si>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</si>
  <si>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</si>
  <si>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</si>
  <si>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</si>
  <si>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</si>
  <si>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</si>
  <si>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</si>
  <si>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</si>
  <si>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</si>
  <si>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</si>
  <si>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</si>
  <si>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</si>
  <si>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</si>
  <si>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</si>
  <si>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</si>
  <si>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</si>
  <si>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</si>
  <si>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</si>
  <si>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</si>
  <si>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</si>
  <si>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</si>
  <si>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</si>
  <si>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</si>
  <si>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</si>
  <si>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</si>
  <si>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</si>
  <si>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</si>
  <si>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</si>
  <si>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</si>
  <si>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</si>
  <si>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</si>
  <si>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</si>
  <si>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</si>
  <si>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</si>
  <si>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</si>
  <si>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</si>
  <si>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</si>
  <si>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</si>
  <si>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</si>
  <si>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</si>
  <si>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</si>
  <si>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</si>
  <si>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</si>
  <si>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</si>
  <si>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</si>
  <si>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</si>
  <si>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</si>
  <si>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</si>
  <si>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</si>
  <si>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</si>
  <si>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</si>
  <si>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</si>
  <si>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</si>
  <si>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</si>
  <si>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</si>
  <si>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</si>
  <si>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</si>
  <si>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</si>
  <si>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</si>
  <si>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</si>
  <si>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</si>
  <si>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</si>
  <si>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</si>
  <si>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</si>
  <si>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</si>
  <si>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</si>
  <si>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</si>
  <si>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</si>
  <si>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</si>
  <si>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</si>
  <si>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</si>
  <si>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</si>
  <si>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</si>
  <si>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</si>
  <si>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</si>
  <si>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</si>
  <si>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</si>
  <si>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</si>
  <si>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</si>
  <si>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</si>
  <si>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</si>
  <si>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</si>
  <si>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</si>
  <si>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</si>
  <si>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</si>
  <si>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</si>
  <si>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</si>
  <si>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</si>
  <si>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</si>
  <si>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</si>
  <si>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</si>
  <si>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</si>
  <si>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</si>
  <si>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</si>
  <si>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</si>
  <si>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</si>
  <si>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</si>
  <si>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</si>
  <si>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</si>
  <si>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</si>
  <si>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</si>
  <si>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</si>
  <si>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</si>
  <si>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</si>
  <si>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</si>
  <si>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</si>
  <si>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</si>
  <si>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</si>
  <si>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</si>
  <si>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</si>
  <si>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</si>
  <si>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</si>
  <si>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</si>
  <si>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</si>
  <si>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</si>
  <si>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</si>
  <si>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</si>
  <si>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</si>
  <si>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</si>
  <si>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</si>
  <si>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</si>
  <si>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</si>
  <si>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</si>
  <si>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</si>
  <si>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</si>
  <si>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</si>
  <si>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</si>
  <si>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</si>
  <si>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</si>
  <si>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</si>
  <si>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</si>
  <si>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</si>
  <si>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</si>
  <si>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</si>
  <si>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</si>
  <si>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</si>
  <si>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</si>
  <si>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</si>
  <si>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</si>
  <si>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</si>
  <si>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</si>
  <si>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</si>
  <si>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</si>
  <si>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</si>
  <si>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</si>
  <si>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</si>
  <si>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</si>
  <si>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</si>
  <si>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</si>
  <si>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</si>
  <si>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</si>
  <si>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</si>
  <si>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</si>
  <si>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</si>
  <si>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</si>
  <si>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</si>
  <si>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</si>
  <si>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</si>
  <si>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</si>
  <si>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</si>
  <si>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</si>
  <si>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</si>
  <si>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</si>
  <si>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</si>
  <si>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</si>
  <si>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</si>
  <si>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</si>
  <si>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</si>
  <si>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</si>
  <si>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</si>
  <si>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</si>
  <si>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</si>
  <si>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</si>
  <si>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</si>
  <si>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</si>
  <si>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</si>
  <si>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</si>
  <si>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</si>
  <si>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</si>
  <si>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</si>
  <si>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</si>
  <si>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</si>
  <si>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</si>
  <si>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</si>
  <si>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</si>
  <si>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</si>
  <si>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</si>
  <si>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</si>
  <si>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</si>
  <si>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</si>
  <si>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</si>
  <si>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</si>
  <si>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</si>
  <si>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</si>
  <si>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</si>
  <si>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</si>
  <si>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</si>
  <si>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</si>
  <si>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</si>
  <si>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</si>
  <si>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</si>
  <si>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</si>
  <si>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</si>
  <si>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</si>
  <si>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</si>
  <si>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</si>
  <si>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</si>
  <si>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</si>
  <si>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</si>
  <si>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</si>
  <si>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</si>
  <si>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</si>
  <si>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</si>
  <si>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</si>
  <si>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</si>
  <si>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</si>
  <si>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</si>
  <si>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</si>
  <si>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</si>
  <si>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</si>
  <si>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</si>
  <si>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</si>
  <si>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</si>
  <si>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</si>
  <si>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</si>
  <si>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</si>
  <si>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</si>
  <si>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</si>
  <si>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</si>
  <si>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</si>
  <si>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</si>
  <si>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</si>
  <si>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</si>
  <si>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</si>
  <si>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</si>
  <si>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</si>
  <si>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</si>
  <si>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</si>
  <si>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</si>
  <si>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</si>
  <si>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</si>
  <si>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</si>
  <si>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</si>
  <si>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</si>
  <si>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</si>
  <si>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</si>
  <si>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</si>
  <si>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</si>
  <si>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</si>
  <si>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</si>
  <si>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</si>
  <si>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</si>
  <si>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</si>
  <si>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</si>
  <si>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</si>
  <si>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</si>
  <si>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</si>
  <si>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</si>
  <si>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</si>
  <si>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</si>
  <si>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</si>
  <si>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</si>
  <si>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</si>
  <si>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</si>
  <si>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</si>
  <si>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</si>
  <si>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</si>
  <si>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</si>
  <si>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</si>
  <si>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</si>
  <si>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</si>
  <si>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</si>
  <si>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</si>
  <si>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</si>
  <si>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</si>
  <si>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</si>
  <si>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</si>
  <si>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</si>
  <si>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</si>
  <si>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</si>
  <si>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</si>
  <si>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</si>
  <si>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</si>
  <si>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</si>
  <si>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</si>
  <si>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</si>
  <si>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</si>
  <si>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</si>
  <si>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</si>
  <si>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</si>
  <si>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</si>
  <si>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</si>
  <si>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</si>
  <si>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</si>
  <si>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</si>
  <si>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</si>
  <si>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</si>
  <si>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</si>
  <si>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</si>
  <si>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</si>
  <si>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</si>
  <si>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</si>
  <si>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</si>
  <si>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</si>
  <si>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</si>
  <si>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</si>
  <si>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</si>
  <si>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</si>
  <si>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</si>
  <si>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</si>
  <si>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</si>
  <si>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</si>
  <si>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</si>
  <si>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</si>
  <si>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</si>
  <si>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</si>
  <si>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</si>
  <si>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</si>
  <si>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</si>
  <si>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</si>
  <si>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</si>
  <si>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</si>
  <si>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</si>
  <si>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</si>
  <si>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</si>
  <si>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</si>
  <si>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</si>
  <si>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</si>
  <si>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</si>
  <si>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</si>
  <si>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</si>
  <si>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</si>
  <si>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</si>
  <si>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</si>
  <si>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</si>
  <si>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</si>
  <si>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</si>
  <si>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</si>
  <si>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</si>
  <si>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</si>
  <si>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</si>
  <si>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</si>
  <si>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</si>
  <si>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</si>
  <si>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</si>
  <si>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</si>
  <si>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</si>
  <si>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</si>
  <si>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</si>
  <si>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</si>
  <si>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</si>
  <si>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</si>
  <si>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</si>
  <si>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</si>
  <si>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</si>
  <si>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</si>
  <si>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</si>
  <si>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</si>
  <si>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</si>
  <si>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</si>
  <si>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</si>
  <si>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</si>
  <si>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</si>
  <si>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</si>
  <si>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</si>
  <si>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</si>
  <si>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</si>
  <si>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</si>
  <si>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</si>
  <si>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</si>
  <si>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</si>
  <si>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</si>
  <si>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</si>
  <si>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</si>
  <si>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</si>
  <si>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</si>
  <si>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</si>
  <si>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</si>
  <si>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</si>
  <si>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</si>
  <si>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</si>
  <si>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</si>
  <si>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</si>
  <si>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</si>
  <si>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</si>
  <si>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</si>
  <si>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</si>
  <si>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</si>
  <si>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</si>
  <si>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</si>
  <si>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</si>
  <si>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</si>
  <si>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</si>
  <si>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</si>
  <si>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</si>
  <si>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</si>
  <si>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</si>
  <si>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</si>
  <si>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</si>
  <si>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</si>
  <si>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</si>
  <si>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</si>
  <si>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</si>
  <si>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</si>
  <si>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</si>
  <si>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</si>
  <si>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</si>
  <si>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</si>
  <si>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</si>
  <si>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</si>
  <si>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</si>
  <si>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</si>
  <si>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</si>
  <si>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</si>
  <si>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</si>
  <si>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</si>
  <si>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</si>
  <si>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</si>
  <si>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</si>
  <si>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</si>
  <si>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</si>
  <si>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</si>
  <si>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</si>
  <si>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</si>
  <si>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</si>
  <si>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</si>
  <si>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</si>
  <si>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</si>
  <si>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</si>
  <si>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</si>
  <si>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</si>
  <si>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</si>
  <si>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</si>
  <si>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</si>
  <si>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</si>
  <si>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</si>
  <si>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</si>
  <si>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</si>
  <si>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</si>
  <si>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</si>
  <si>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</si>
  <si>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</si>
  <si>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</si>
  <si>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</si>
  <si>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</si>
  <si>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</si>
  <si>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</si>
  <si>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</si>
  <si>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</si>
  <si>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</si>
  <si>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</si>
  <si>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</si>
  <si>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</si>
  <si>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</si>
  <si>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</si>
  <si>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</si>
  <si>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</si>
  <si>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</si>
  <si>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</si>
  <si>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</si>
  <si>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</si>
  <si>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</si>
  <si>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</si>
  <si>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</si>
  <si>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</si>
  <si>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</si>
  <si>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</si>
  <si>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</si>
  <si>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</si>
  <si>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</si>
  <si>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</si>
  <si>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</si>
  <si>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</si>
  <si>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</si>
  <si>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</si>
  <si>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</si>
  <si>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</si>
  <si>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</si>
  <si>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</si>
  <si>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</si>
  <si>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</si>
  <si>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</si>
  <si>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</si>
  <si>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</si>
  <si>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</si>
  <si>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</si>
  <si>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</si>
  <si>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</si>
  <si>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</si>
  <si>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</si>
  <si>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</si>
  <si>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</si>
  <si>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</si>
  <si>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</si>
  <si>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</si>
  <si>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</si>
  <si>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</si>
  <si>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</si>
  <si>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</si>
  <si>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</si>
  <si>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</si>
  <si>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</si>
  <si>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</si>
  <si>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</si>
  <si>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</si>
  <si>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</si>
  <si>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</si>
  <si>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</si>
  <si>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</si>
  <si>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</si>
  <si>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</si>
  <si>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</si>
  <si>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</si>
  <si>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</si>
  <si>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</si>
  <si>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</si>
  <si>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</si>
  <si>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</si>
  <si>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</si>
  <si>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</si>
  <si>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</si>
  <si>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</si>
  <si>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</si>
  <si>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</si>
  <si>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</si>
  <si>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</si>
  <si>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</si>
  <si>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</si>
  <si>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</si>
  <si>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</si>
  <si>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</si>
  <si>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</si>
  <si>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</si>
  <si>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</si>
  <si>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</si>
  <si>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</si>
  <si>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</si>
  <si>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</si>
  <si>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</si>
  <si>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</si>
  <si>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</si>
  <si>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</si>
  <si>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</si>
  <si>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</si>
  <si>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</si>
  <si>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</si>
  <si>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</si>
  <si>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</si>
  <si>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</si>
  <si>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</si>
  <si>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</si>
  <si>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</si>
  <si>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</si>
  <si>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</si>
  <si>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</si>
  <si>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</si>
  <si>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</si>
  <si>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</si>
  <si>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</si>
  <si>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</si>
  <si>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</si>
  <si>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</si>
  <si>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</si>
  <si>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</si>
  <si>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</si>
  <si>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</si>
  <si>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</si>
  <si>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</si>
  <si>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</si>
  <si>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</si>
  <si>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</si>
  <si>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</si>
  <si>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</si>
  <si>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</si>
  <si>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</si>
  <si>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</si>
  <si>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</si>
  <si>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</si>
  <si>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</si>
  <si>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</si>
  <si>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</si>
  <si>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</si>
  <si>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</si>
  <si>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</si>
  <si>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</si>
  <si>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</si>
  <si>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</si>
  <si>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</si>
  <si>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</si>
  <si>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</si>
  <si>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</si>
  <si>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</si>
  <si>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</si>
  <si>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</si>
  <si>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</si>
  <si>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</si>
  <si>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</si>
  <si>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</si>
  <si>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</si>
  <si>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</si>
  <si>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</si>
  <si>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</si>
  <si>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</si>
  <si>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</si>
  <si>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</si>
  <si>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</si>
  <si>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</si>
  <si>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</si>
  <si>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</si>
  <si>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</si>
  <si>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</si>
  <si>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</si>
  <si>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</si>
  <si>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</si>
  <si>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</si>
  <si>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</si>
  <si>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</si>
  <si>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</si>
  <si>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</si>
  <si>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</si>
  <si>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</si>
  <si>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</si>
  <si>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</si>
  <si>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</si>
  <si>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</si>
  <si>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</si>
  <si>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</si>
  <si>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</si>
  <si>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</si>
  <si>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</si>
  <si>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</si>
  <si>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</si>
  <si>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</si>
  <si>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</si>
  <si>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</si>
  <si>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</si>
  <si>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</si>
  <si>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</si>
  <si>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</si>
  <si>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</si>
  <si>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</si>
  <si>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</si>
  <si>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</si>
  <si>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</si>
  <si>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</si>
  <si>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</si>
  <si>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</si>
  <si>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</si>
  <si>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</si>
  <si>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</si>
  <si>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</si>
  <si>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</si>
  <si>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</si>
  <si>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</si>
  <si>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</si>
  <si>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</si>
  <si>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</si>
  <si>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</si>
  <si>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</si>
  <si>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</si>
  <si>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</si>
  <si>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</si>
  <si>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</si>
  <si>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</si>
  <si>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</si>
  <si>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</si>
  <si>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</si>
  <si>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</si>
  <si>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</si>
  <si>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</si>
  <si>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</si>
  <si>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</si>
  <si>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</si>
  <si>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</si>
  <si>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</si>
  <si>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</si>
  <si>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</si>
  <si>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</si>
  <si>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</si>
  <si>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</si>
  <si>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</si>
  <si>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</si>
  <si>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</si>
  <si>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</si>
  <si>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</si>
  <si>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</si>
  <si>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</si>
  <si>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</si>
  <si>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</si>
  <si>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</si>
  <si>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</si>
  <si>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</si>
  <si>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</si>
  <si>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</si>
  <si>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</si>
  <si>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</si>
  <si>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</si>
  <si>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</si>
  <si>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</si>
  <si>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</si>
  <si>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</si>
  <si>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</si>
  <si>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</si>
  <si>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</si>
  <si>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</si>
  <si>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</si>
  <si>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</si>
  <si>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</si>
  <si>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</si>
  <si>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</si>
  <si>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</si>
  <si>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</si>
  <si>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</si>
  <si>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</si>
  <si>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</si>
  <si>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</si>
  <si>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</si>
  <si>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</si>
  <si>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</si>
  <si>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</si>
  <si>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</si>
  <si>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</si>
  <si>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</si>
  <si>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</si>
  <si>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</si>
  <si>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</si>
  <si>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</si>
  <si>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</si>
  <si>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</si>
  <si>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</si>
  <si>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</si>
  <si>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</si>
  <si>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</si>
  <si>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</si>
  <si>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</si>
  <si>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</si>
  <si>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</si>
  <si>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</si>
  <si>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</si>
  <si>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</si>
  <si>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</si>
  <si>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</si>
  <si>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</si>
  <si>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</si>
  <si>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</si>
  <si>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</si>
  <si>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</si>
  <si>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</si>
  <si>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</si>
  <si>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</si>
  <si>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</si>
  <si>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</si>
  <si>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</si>
  <si>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</si>
  <si>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</si>
  <si>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</si>
  <si>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</si>
  <si>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</si>
  <si>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</si>
  <si>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</si>
  <si>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</si>
  <si>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</si>
  <si>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</si>
  <si>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</si>
  <si>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</si>
  <si>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</si>
  <si>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</si>
  <si>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</si>
  <si>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</si>
  <si>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</si>
  <si>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</si>
  <si>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</si>
  <si>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</si>
  <si>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</si>
  <si>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</si>
  <si>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</si>
  <si>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</si>
  <si>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</si>
  <si>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</si>
  <si>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</si>
  <si>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</si>
  <si>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</si>
  <si>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</si>
  <si>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</si>
  <si>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</si>
  <si>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</si>
  <si>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</si>
  <si>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</si>
  <si>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</si>
  <si>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</si>
  <si>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</si>
  <si>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</si>
  <si>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</si>
  <si>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</si>
  <si>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</si>
  <si>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</si>
  <si>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</si>
  <si>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</si>
  <si>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</si>
  <si>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</si>
  <si>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</si>
  <si>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</si>
  <si>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</si>
  <si>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</si>
  <si>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</si>
  <si>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</si>
  <si>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</si>
  <si>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</si>
  <si>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</si>
  <si>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</si>
  <si>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</si>
  <si>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</si>
  <si>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</si>
  <si>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</si>
  <si>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</si>
  <si>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</si>
  <si>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</si>
  <si>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</si>
  <si>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</si>
  <si>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</si>
  <si>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</si>
  <si>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</si>
  <si>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</si>
  <si>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</si>
  <si>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</si>
  <si>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</si>
  <si>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</si>
  <si>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</si>
  <si>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</si>
  <si>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</si>
  <si>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</si>
  <si>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</si>
  <si>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</si>
  <si>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</si>
  <si>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</si>
  <si>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</si>
  <si>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</si>
  <si>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</si>
  <si>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</si>
  <si>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</si>
  <si>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</si>
  <si>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</si>
  <si>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</si>
  <si>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</si>
  <si>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</si>
  <si>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</si>
  <si>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</si>
  <si>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</si>
  <si>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</si>
  <si>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</si>
  <si>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</si>
  <si>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</si>
  <si>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</si>
  <si>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</si>
  <si>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</si>
  <si>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</si>
  <si>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</si>
  <si>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</si>
  <si>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</si>
  <si>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</si>
  <si>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</si>
  <si>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</si>
  <si>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</si>
  <si>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</si>
  <si>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</si>
  <si>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</si>
  <si>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</si>
  <si>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</si>
  <si>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</si>
  <si>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</si>
  <si>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</si>
  <si>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</si>
  <si>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</si>
  <si>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</si>
  <si>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</si>
  <si>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</si>
  <si>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</si>
  <si>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</si>
  <si>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</si>
  <si>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</si>
  <si>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</si>
  <si>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</si>
  <si>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</si>
  <si>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</si>
  <si>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</si>
  <si>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</si>
  <si>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</si>
  <si>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</si>
  <si>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</si>
  <si>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</si>
  <si>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</si>
  <si>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</si>
  <si>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</si>
  <si>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</si>
  <si>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</si>
  <si>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</si>
  <si>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</si>
  <si>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</si>
  <si>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</si>
  <si>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</si>
  <si>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</si>
  <si>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</si>
  <si>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</si>
  <si>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</si>
  <si>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</si>
  <si>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</si>
  <si>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</si>
  <si>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</si>
  <si>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</si>
  <si>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</si>
  <si>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</si>
  <si>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</si>
  <si>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</si>
  <si>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</si>
  <si>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</si>
  <si>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</si>
  <si>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</si>
  <si>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</si>
  <si>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</si>
  <si>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</si>
  <si>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</si>
  <si>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</si>
  <si>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</si>
  <si>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</si>
  <si>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</si>
  <si>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</si>
  <si>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</si>
  <si>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</si>
  <si>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</si>
  <si>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</si>
  <si>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</si>
  <si>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</si>
  <si>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</si>
  <si>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</si>
  <si>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</si>
  <si>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</si>
  <si>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</si>
  <si>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</si>
  <si>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</si>
  <si>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</si>
  <si>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</si>
  <si>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</si>
  <si>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</si>
  <si>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</si>
  <si>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</si>
  <si>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</si>
  <si>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</si>
  <si>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</si>
  <si>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</si>
  <si>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</si>
  <si>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</si>
  <si>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</si>
  <si>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</si>
  <si>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</si>
  <si>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</si>
  <si>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</si>
  <si>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</si>
  <si>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</si>
  <si>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</si>
  <si>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</si>
  <si>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</si>
  <si>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</si>
  <si>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</si>
  <si>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</si>
  <si>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</si>
  <si>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</si>
  <si>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</si>
  <si>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</si>
  <si>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</si>
  <si>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</si>
  <si>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</si>
  <si>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</si>
  <si>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</si>
  <si>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</si>
  <si>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</si>
  <si>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</si>
  <si>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</si>
  <si>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</si>
  <si>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</si>
  <si>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</si>
  <si>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</si>
  <si>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</si>
  <si>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</si>
  <si>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</si>
  <si>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</si>
  <si>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</si>
  <si>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</si>
  <si>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</si>
  <si>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</si>
  <si>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</si>
  <si>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</si>
  <si>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</si>
  <si>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</si>
  <si>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</si>
  <si>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</si>
  <si>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</si>
  <si>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</si>
  <si>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</si>
  <si>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</si>
  <si>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</si>
  <si>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</si>
  <si>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</si>
  <si>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</si>
  <si>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</si>
  <si>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</si>
  <si>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</si>
  <si>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</si>
  <si>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</si>
  <si>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</si>
  <si>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</si>
  <si>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</si>
  <si>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</si>
  <si>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</si>
  <si>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</si>
  <si>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</si>
  <si>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</si>
  <si>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</si>
  <si>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</si>
  <si>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</si>
  <si>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</si>
  <si>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</si>
  <si>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</si>
  <si>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</si>
  <si>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</si>
  <si>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</si>
  <si>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</si>
  <si>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</si>
  <si>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</si>
  <si>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</si>
  <si>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</si>
  <si>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</si>
  <si>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</si>
  <si>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</si>
  <si>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</si>
  <si>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</si>
  <si>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</si>
  <si>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</si>
  <si>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</si>
  <si>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</si>
  <si>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</si>
  <si>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</si>
  <si>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</si>
  <si>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</si>
  <si>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</si>
  <si>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</si>
  <si>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</si>
  <si>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</si>
  <si>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</si>
  <si>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</si>
  <si>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</si>
  <si>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</si>
  <si>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</si>
  <si>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</si>
  <si>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</si>
  <si>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</si>
  <si>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</si>
  <si>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</si>
  <si>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</si>
  <si>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</si>
  <si>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</si>
  <si>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</si>
  <si>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</si>
  <si>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</si>
  <si>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</si>
  <si>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</si>
  <si>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</si>
  <si>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</si>
  <si>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</si>
  <si>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</si>
  <si>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</si>
  <si>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</si>
  <si>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</si>
  <si>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</si>
  <si>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</si>
  <si>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</si>
  <si>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</si>
  <si>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</si>
  <si>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</si>
  <si>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</si>
  <si>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</si>
  <si>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</si>
  <si>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</si>
  <si>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</si>
  <si>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</si>
  <si>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</si>
  <si>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</si>
  <si>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</si>
  <si>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</si>
  <si>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</si>
  <si>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</si>
  <si>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</si>
  <si>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</si>
  <si>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</si>
  <si>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</si>
  <si>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</si>
  <si>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</si>
  <si>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</si>
  <si>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</si>
  <si>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</si>
  <si>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</si>
  <si>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</si>
  <si>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</si>
  <si>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</si>
  <si>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</si>
  <si>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</si>
  <si>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</si>
  <si>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</si>
  <si>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</si>
  <si>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</si>
  <si>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</si>
  <si>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</si>
  <si>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</si>
  <si>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</si>
  <si>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</si>
  <si>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</si>
  <si>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</si>
  <si>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</si>
  <si>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</si>
  <si>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</si>
  <si>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</si>
  <si>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</si>
  <si>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</si>
  <si>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</si>
  <si>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</si>
  <si>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</si>
  <si>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</si>
  <si>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</si>
  <si>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</si>
  <si>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</si>
  <si>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</si>
  <si>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</si>
  <si>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</si>
  <si>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</si>
  <si>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</si>
  <si>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</si>
  <si>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</si>
  <si>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</si>
  <si>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</si>
  <si>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</si>
  <si>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</si>
  <si>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</si>
  <si>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</si>
  <si>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</si>
  <si>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</si>
  <si>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</si>
  <si>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</si>
  <si>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</si>
  <si>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</si>
  <si>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</si>
  <si>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</si>
  <si>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</si>
  <si>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</si>
  <si>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</si>
  <si>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</si>
  <si>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</si>
  <si>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</si>
  <si>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</si>
  <si>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</si>
  <si>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</si>
  <si>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</si>
  <si>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</si>
  <si>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</si>
  <si>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</si>
  <si>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</si>
  <si>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</si>
  <si>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</si>
  <si>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</si>
  <si>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</si>
  <si>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</si>
  <si>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</si>
  <si>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</si>
  <si>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</si>
  <si>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</si>
  <si>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</si>
  <si>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</si>
  <si>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</si>
  <si>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</si>
  <si>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</si>
  <si>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</si>
  <si>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</si>
  <si>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</si>
  <si>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</si>
  <si>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</si>
  <si>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</si>
  <si>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</si>
  <si>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</si>
  <si>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</si>
  <si>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</si>
  <si>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</si>
  <si>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</si>
  <si>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</si>
  <si>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</si>
  <si>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</si>
  <si>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</si>
  <si>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</si>
  <si>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</si>
  <si>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</si>
  <si>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</si>
  <si>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</si>
  <si>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</si>
  <si>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</si>
  <si>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</si>
  <si>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</si>
  <si>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</si>
  <si>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</si>
  <si>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</si>
  <si>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</si>
  <si>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</si>
  <si>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</si>
  <si>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</si>
  <si>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</si>
  <si>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</si>
  <si>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</si>
  <si>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</si>
  <si>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</si>
  <si>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</si>
  <si>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</si>
  <si>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</si>
  <si>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</si>
  <si>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</si>
  <si>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</si>
  <si>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</si>
  <si>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</si>
  <si>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</si>
  <si>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</si>
  <si>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</si>
  <si>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</si>
  <si>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</si>
  <si>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</si>
  <si>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</si>
  <si>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</si>
  <si>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</si>
  <si>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</si>
  <si>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</si>
  <si>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</si>
  <si>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</si>
  <si>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</si>
  <si>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</si>
  <si>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</si>
  <si>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</si>
  <si>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</si>
  <si>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</si>
  <si>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</si>
  <si>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</si>
  <si>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</si>
  <si>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</si>
  <si>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</si>
  <si>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</si>
  <si>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</si>
  <si>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</si>
  <si>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</si>
  <si>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</si>
  <si>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</si>
  <si>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</si>
  <si>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</si>
  <si>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</si>
  <si>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</si>
  <si>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</si>
  <si>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</si>
  <si>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</si>
  <si>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</si>
  <si>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</si>
  <si>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</si>
  <si>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</si>
  <si>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</si>
  <si>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</si>
  <si>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</si>
  <si>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</si>
  <si>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</si>
  <si>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</si>
  <si>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</si>
  <si>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</si>
  <si>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</si>
  <si>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</si>
  <si>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</si>
  <si>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</si>
  <si>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</si>
  <si>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</si>
  <si>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</si>
  <si>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</si>
  <si>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</si>
  <si>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</si>
  <si>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</si>
  <si>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</si>
  <si>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</si>
  <si>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</si>
  <si>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</si>
  <si>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</si>
  <si>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</si>
  <si>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</si>
  <si>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</si>
  <si>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</si>
  <si>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</si>
  <si>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</si>
  <si>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</si>
  <si>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</si>
  <si>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</si>
  <si>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</si>
  <si>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</si>
  <si>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</si>
  <si>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</si>
  <si>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</si>
  <si>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</si>
  <si>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</si>
  <si>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</si>
  <si>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</si>
  <si>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</si>
  <si>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</si>
  <si>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</si>
  <si>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</si>
  <si>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</si>
  <si>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</si>
  <si>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</si>
  <si>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</si>
  <si>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</si>
  <si>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</si>
  <si>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</si>
  <si>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</si>
  <si>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</si>
  <si>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</si>
  <si>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</si>
  <si>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</si>
  <si>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</si>
  <si>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</si>
  <si>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</si>
  <si>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</si>
  <si>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</si>
  <si>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</si>
  <si>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</si>
  <si>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</si>
  <si>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</si>
  <si>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</si>
  <si>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</si>
  <si>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</si>
  <si>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</si>
  <si>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</si>
  <si>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</si>
  <si>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</si>
  <si>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</si>
  <si>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</si>
  <si>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</si>
  <si>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</si>
  <si>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</si>
  <si>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</si>
  <si>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</si>
  <si>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</si>
  <si>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</si>
  <si>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</si>
  <si>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</si>
  <si>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</si>
  <si>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</si>
  <si>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</si>
  <si>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</si>
  <si>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</si>
  <si>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</si>
  <si>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</si>
  <si>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</si>
  <si>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</si>
  <si>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</si>
  <si>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</si>
  <si>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</si>
  <si>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</si>
  <si>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</si>
  <si>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</si>
  <si>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</si>
  <si>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</si>
  <si>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</si>
  <si>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</si>
  <si>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</si>
  <si>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</si>
  <si>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</si>
  <si>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</si>
  <si>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</si>
  <si>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</si>
  <si>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</si>
  <si>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</si>
  <si>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</si>
  <si>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</si>
  <si>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</si>
  <si>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</si>
  <si>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</si>
  <si>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</si>
  <si>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</si>
  <si>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</si>
  <si>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</si>
  <si>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</si>
  <si>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</si>
  <si>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</si>
  <si>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</si>
  <si>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</si>
  <si>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</si>
  <si>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</si>
  <si>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</si>
  <si>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</si>
  <si>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</si>
  <si>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</si>
  <si>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</si>
  <si>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</si>
  <si>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</si>
  <si>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</si>
  <si>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</si>
  <si>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</si>
  <si>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</si>
  <si>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</si>
  <si>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</si>
  <si>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</si>
  <si>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</si>
  <si>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</si>
  <si>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</si>
  <si>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</si>
  <si>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</si>
  <si>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</si>
  <si>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</si>
  <si>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</si>
  <si>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</si>
  <si>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</si>
  <si>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</si>
  <si>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</si>
  <si>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</si>
  <si>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</si>
  <si>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</si>
  <si>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</si>
  <si>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</si>
  <si>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</si>
  <si>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</si>
  <si>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</si>
  <si>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</si>
  <si>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</si>
  <si>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</si>
  <si>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</si>
  <si>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</si>
  <si>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</si>
  <si>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</si>
  <si>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</si>
  <si>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</si>
  <si>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</si>
  <si>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</si>
  <si>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</si>
  <si>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</si>
  <si>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</si>
  <si>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</si>
  <si>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</si>
  <si>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</si>
  <si>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</si>
  <si>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</si>
  <si>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</si>
  <si>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</si>
  <si>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</si>
  <si>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</si>
  <si>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</si>
  <si>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</si>
  <si>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</si>
  <si>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</si>
  <si>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</si>
  <si>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</si>
  <si>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</si>
  <si>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</si>
  <si>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</si>
  <si>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</si>
  <si>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</si>
  <si>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</si>
  <si>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</si>
  <si>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</si>
  <si>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</si>
  <si>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</si>
  <si>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</si>
  <si>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</si>
  <si>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</si>
  <si>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</si>
  <si>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</si>
  <si>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</si>
  <si>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</si>
  <si>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</si>
  <si>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</si>
  <si>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</si>
  <si>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</si>
  <si>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</si>
  <si>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</si>
  <si>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</si>
  <si>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</si>
  <si>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</si>
  <si>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</si>
  <si>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</si>
  <si>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</si>
  <si>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</si>
  <si>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</si>
  <si>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</si>
  <si>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</si>
  <si>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</si>
  <si>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</si>
  <si>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</si>
  <si>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</si>
  <si>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</si>
  <si>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</si>
  <si>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</si>
  <si>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</si>
  <si>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</si>
  <si>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</si>
  <si>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</si>
  <si>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</si>
  <si>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</si>
  <si>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</si>
  <si>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</si>
  <si>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</si>
  <si>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</si>
  <si>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</si>
  <si>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</si>
  <si>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</si>
  <si>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</si>
  <si>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</si>
  <si>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</si>
  <si>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</si>
  <si>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</si>
  <si>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</si>
  <si>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</si>
  <si>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</si>
  <si>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</si>
  <si>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</si>
  <si>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</si>
  <si>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</si>
  <si>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</si>
  <si>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</si>
  <si>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</si>
  <si>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</si>
  <si>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</si>
  <si>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</si>
  <si>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</si>
  <si>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</si>
  <si>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</si>
  <si>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</si>
  <si>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</si>
  <si>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</si>
  <si>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</si>
  <si>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</si>
  <si>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</si>
  <si>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</si>
  <si>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</si>
  <si>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</si>
  <si>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</si>
  <si>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</si>
  <si>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</si>
  <si>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</si>
  <si>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</si>
  <si>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</si>
  <si>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</si>
  <si>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</si>
  <si>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</si>
  <si>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</si>
  <si>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</si>
  <si>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</si>
  <si>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</si>
  <si>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</si>
  <si>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</si>
  <si>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</si>
  <si>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</si>
  <si>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</si>
  <si>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</si>
  <si>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</si>
  <si>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</si>
  <si>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</si>
  <si>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</si>
  <si>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</si>
  <si>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</si>
  <si>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</si>
  <si>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</si>
  <si>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</si>
  <si>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</si>
  <si>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</si>
  <si>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</si>
  <si>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</si>
  <si>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</si>
  <si>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</si>
  <si>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</si>
  <si>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</si>
  <si>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</si>
  <si>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</si>
  <si>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</si>
  <si>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</si>
  <si>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</si>
  <si>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</si>
  <si>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</si>
  <si>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</si>
  <si>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</si>
  <si>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</si>
  <si>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</si>
  <si>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</si>
  <si>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</si>
  <si>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</si>
  <si>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</si>
  <si>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</si>
  <si>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</si>
  <si>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</si>
  <si>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</si>
  <si>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</si>
  <si>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</si>
  <si>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</si>
  <si>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</si>
  <si>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</si>
  <si>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</si>
  <si>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</si>
  <si>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</si>
  <si>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</si>
  <si>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</si>
  <si>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</si>
  <si>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</si>
  <si>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</si>
  <si>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</si>
  <si>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</si>
  <si>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</si>
  <si>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</si>
  <si>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</si>
  <si>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</si>
  <si>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</si>
  <si>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</si>
  <si>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</si>
  <si>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</si>
  <si>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</si>
  <si>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</si>
  <si>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</si>
  <si>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</si>
  <si>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</si>
  <si>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</si>
  <si>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</si>
  <si>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</si>
  <si>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</si>
  <si>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</si>
  <si>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</si>
  <si>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</si>
  <si>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</si>
  <si>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</si>
  <si>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</si>
  <si>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</si>
  <si>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</si>
  <si>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</si>
  <si>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</si>
  <si>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</si>
  <si>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</si>
  <si>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</si>
  <si>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</si>
  <si>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</si>
  <si>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</si>
  <si>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</si>
  <si>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</si>
  <si>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</si>
  <si>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</si>
  <si>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</si>
  <si>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</si>
  <si>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</si>
  <si>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</si>
  <si>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</si>
  <si>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</si>
  <si>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</si>
  <si>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</si>
  <si>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</si>
  <si>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</si>
  <si>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</si>
  <si>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</si>
  <si>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</si>
  <si>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</si>
  <si>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</si>
  <si>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</si>
  <si>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</si>
  <si>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</si>
  <si>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</si>
  <si>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</si>
  <si>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</si>
  <si>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</si>
  <si>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</si>
  <si>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</si>
  <si>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</si>
  <si>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</si>
  <si>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</si>
  <si>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</si>
  <si>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</si>
  <si>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</si>
  <si>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</si>
  <si>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</si>
  <si>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</si>
  <si>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</si>
  <si>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</si>
  <si>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</si>
  <si>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</si>
  <si>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</si>
  <si>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</si>
  <si>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</si>
  <si>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</si>
  <si>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</si>
  <si>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</si>
  <si>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</si>
  <si>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</si>
  <si>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</si>
  <si>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</si>
  <si>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</si>
  <si>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</si>
  <si>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</si>
  <si>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</si>
  <si>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</si>
  <si>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</si>
  <si>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</si>
  <si>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</si>
  <si>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</si>
  <si>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</si>
  <si>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</si>
  <si>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</si>
  <si>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</si>
  <si>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</si>
  <si>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</si>
  <si>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</si>
  <si>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</si>
  <si>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</si>
  <si>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</si>
  <si>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</si>
  <si>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</si>
  <si>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</si>
  <si>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</si>
  <si>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</si>
  <si>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</si>
  <si>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</si>
  <si>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</si>
  <si>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</si>
  <si>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</si>
  <si>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</si>
  <si>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</si>
  <si>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</si>
  <si>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</si>
  <si>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</si>
  <si>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</si>
  <si>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</si>
  <si>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</si>
  <si>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</si>
  <si>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</si>
  <si>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</si>
  <si>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</si>
  <si>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</si>
  <si>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</si>
  <si>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</si>
  <si>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</si>
  <si>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</si>
  <si>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</si>
  <si>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</si>
  <si>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</si>
  <si>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</si>
  <si>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</si>
  <si>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</si>
  <si>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</si>
  <si>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</si>
  <si>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</si>
  <si>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</si>
  <si>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</si>
  <si>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</si>
  <si>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</si>
  <si>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</si>
  <si>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</si>
  <si>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</si>
  <si>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</si>
  <si>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</si>
  <si>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</si>
  <si>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</si>
  <si>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</si>
  <si>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</si>
  <si>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</si>
  <si>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</si>
  <si>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</si>
  <si>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</si>
  <si>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</si>
  <si>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</si>
  <si>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</si>
  <si>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</si>
  <si>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</si>
  <si>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</si>
  <si>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</si>
  <si>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</si>
  <si>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</si>
  <si>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</si>
  <si>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</si>
  <si>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</si>
  <si>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</si>
  <si>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</si>
  <si>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</si>
  <si>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</si>
  <si>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</si>
  <si>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</si>
  <si>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</si>
  <si>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</si>
  <si>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</si>
  <si>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</si>
  <si>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</si>
  <si>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</si>
  <si>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</si>
  <si>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</si>
  <si>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</si>
  <si>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</si>
  <si>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</si>
  <si>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</si>
  <si>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</si>
  <si>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</si>
  <si>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</si>
  <si>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</si>
  <si>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</si>
  <si>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</si>
  <si>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</si>
  <si>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</si>
  <si>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</si>
  <si>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</si>
  <si>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</si>
  <si>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</si>
  <si>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</si>
  <si>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</si>
  <si>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</si>
  <si>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</si>
  <si>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</si>
  <si>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</si>
  <si>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</si>
  <si>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</si>
  <si>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</si>
  <si>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</si>
  <si>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</si>
  <si>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</si>
  <si>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</si>
  <si>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</si>
  <si>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</si>
  <si>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</si>
  <si>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</si>
  <si>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</si>
  <si>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</si>
  <si>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</si>
  <si>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</si>
  <si>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</si>
  <si>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</si>
  <si>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</si>
  <si>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</si>
  <si>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</si>
  <si>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</si>
  <si>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</si>
  <si>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</si>
  <si>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</si>
  <si>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</si>
  <si>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</si>
  <si>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</si>
  <si>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</si>
  <si>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</si>
  <si>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</si>
  <si>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</si>
  <si>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</si>
  <si>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</si>
  <si>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</si>
  <si>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</si>
  <si>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</si>
  <si>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</si>
  <si>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</si>
  <si>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</si>
  <si>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</si>
  <si>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</si>
  <si>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</si>
  <si>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</si>
  <si>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</si>
  <si>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</si>
  <si>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</si>
  <si>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</si>
  <si>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</si>
  <si>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</si>
  <si>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</si>
  <si>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</si>
  <si>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</si>
  <si>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</si>
  <si>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</si>
  <si>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</si>
  <si>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</si>
  <si>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</si>
  <si>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</si>
  <si>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</si>
  <si>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</si>
  <si>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</si>
  <si>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</si>
  <si>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</si>
  <si>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</si>
  <si>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</si>
  <si>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</si>
  <si>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</si>
  <si>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</si>
  <si>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</si>
  <si>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</si>
  <si>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</si>
  <si>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</si>
  <si>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</si>
  <si>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</si>
  <si>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</si>
  <si>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</si>
  <si>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</si>
  <si>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</si>
  <si>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</si>
  <si>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</si>
  <si>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</si>
  <si>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</si>
  <si>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</si>
  <si>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</si>
  <si>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</si>
  <si>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</si>
  <si>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</si>
  <si>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</si>
  <si>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</si>
  <si>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</si>
  <si>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</si>
  <si>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</si>
  <si>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</si>
  <si>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</si>
  <si>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</si>
  <si>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</si>
  <si>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</si>
  <si>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</si>
  <si>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</si>
  <si>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</si>
  <si>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</si>
  <si>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</si>
  <si>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</si>
  <si>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</si>
  <si>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</si>
  <si>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</si>
  <si>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</si>
  <si>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</si>
  <si>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</si>
  <si>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</si>
  <si>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</si>
  <si>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</si>
  <si>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</si>
  <si>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</si>
  <si>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</si>
  <si>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</si>
  <si>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</si>
  <si>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</si>
  <si>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</si>
  <si>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</si>
  <si>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</si>
  <si>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</si>
  <si>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</si>
  <si>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</si>
  <si>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</si>
  <si>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</si>
  <si>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</si>
  <si>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</si>
  <si>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</si>
  <si>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</si>
  <si>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</si>
  <si>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</si>
  <si>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</si>
  <si>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</si>
  <si>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</si>
  <si>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</si>
  <si>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</si>
  <si>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</si>
  <si>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</si>
  <si>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</si>
  <si>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</si>
  <si>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</si>
  <si>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</si>
  <si>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</si>
  <si>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</si>
  <si>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</si>
  <si>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</si>
  <si>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</si>
  <si>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</si>
  <si>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</si>
  <si>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</si>
  <si>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</si>
  <si>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</si>
  <si>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</si>
  <si>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</si>
  <si>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</si>
  <si>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</si>
  <si>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</si>
  <si>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</si>
  <si>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</si>
  <si>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</si>
  <si>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</si>
  <si>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</si>
  <si>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</si>
  <si>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</si>
  <si>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</si>
  <si>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</si>
  <si>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</si>
  <si>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</si>
  <si>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</si>
  <si>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</si>
  <si>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</si>
  <si>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</si>
  <si>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</si>
  <si>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</si>
  <si>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</si>
  <si>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</si>
  <si>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</si>
  <si>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</si>
  <si>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</si>
  <si>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</si>
  <si>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</si>
  <si>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</si>
  <si>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</si>
  <si>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</si>
  <si>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</si>
  <si>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</si>
  <si>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</si>
  <si>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</si>
  <si>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</si>
  <si>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</si>
  <si>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</si>
  <si>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</si>
  <si>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</si>
  <si>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</si>
  <si>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</si>
  <si>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</si>
  <si>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</si>
  <si>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</si>
  <si>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</si>
  <si>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</si>
  <si>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</si>
  <si>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</si>
  <si>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</si>
  <si>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</si>
  <si>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</si>
  <si>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</si>
  <si>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</si>
  <si>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</si>
  <si>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</si>
  <si>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</si>
  <si>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</si>
  <si>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</si>
  <si>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</si>
  <si>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</si>
  <si>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</si>
  <si>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</si>
  <si>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</si>
  <si>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</si>
  <si>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</si>
  <si>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</si>
  <si>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</si>
  <si>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</si>
  <si>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</si>
  <si>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</si>
  <si>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</si>
  <si>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</si>
  <si>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</si>
  <si>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</si>
  <si>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</si>
  <si>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</si>
  <si>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</si>
  <si>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</si>
  <si>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</si>
  <si>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</si>
  <si>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</si>
  <si>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</si>
  <si>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</si>
  <si>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</si>
  <si>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</si>
  <si>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</si>
  <si>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</si>
  <si>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</si>
  <si>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</si>
  <si>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</si>
  <si>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</si>
  <si>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</si>
  <si>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</si>
  <si>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</si>
  <si>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</si>
  <si>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</si>
  <si>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</si>
  <si>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</si>
  <si>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</si>
  <si>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</si>
  <si>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</si>
  <si>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</si>
  <si>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</si>
  <si>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</si>
  <si>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</si>
  <si>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</si>
  <si>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</si>
  <si>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</si>
  <si>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</si>
  <si>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</si>
  <si>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</si>
  <si>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</si>
  <si>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</si>
  <si>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</si>
  <si>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</si>
  <si>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</si>
  <si>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</si>
  <si>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</si>
  <si>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</si>
  <si>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</si>
  <si>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</si>
  <si>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</si>
  <si>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</si>
  <si>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</si>
  <si>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</si>
  <si>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</si>
  <si>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</si>
  <si>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</si>
  <si>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</si>
  <si>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</si>
  <si>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</si>
  <si>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</si>
  <si>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</si>
  <si>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</si>
  <si>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</si>
  <si>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</si>
  <si>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</si>
  <si>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</si>
  <si>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</si>
  <si>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</si>
  <si>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</si>
  <si>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</si>
  <si>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</si>
  <si>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</si>
  <si>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</si>
  <si>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</si>
  <si>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</si>
  <si>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</si>
  <si>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</si>
  <si>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</si>
  <si>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</si>
  <si>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</si>
  <si>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</si>
  <si>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</si>
  <si>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</si>
  <si>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</si>
  <si>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</si>
  <si>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</si>
  <si>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</si>
  <si>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</si>
  <si>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</si>
  <si>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</si>
  <si>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</si>
  <si>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</si>
  <si>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</si>
  <si>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</si>
  <si>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</si>
  <si>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</si>
  <si>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</si>
  <si>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</si>
  <si>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</si>
  <si>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</si>
  <si>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</si>
  <si>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</si>
  <si>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</si>
  <si>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</si>
  <si>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</si>
  <si>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</si>
  <si>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</si>
  <si>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</si>
  <si>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</si>
  <si>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</si>
  <si>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</si>
  <si>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</si>
  <si>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</si>
  <si>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</si>
  <si>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</si>
  <si>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</si>
  <si>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</si>
  <si>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</si>
  <si>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</si>
  <si>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</si>
  <si>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</si>
  <si>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</si>
  <si>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</si>
  <si>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</si>
  <si>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</si>
  <si>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</si>
  <si>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</si>
  <si>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</si>
  <si>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</si>
  <si>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</si>
  <si>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</si>
  <si>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</si>
  <si>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</si>
  <si>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</si>
  <si>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</si>
  <si>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</si>
  <si>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</si>
  <si>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</si>
  <si>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</si>
  <si>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</si>
  <si>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</si>
  <si>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</si>
  <si>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</si>
  <si>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</si>
  <si>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</si>
  <si>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</si>
  <si>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</si>
  <si>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</si>
  <si>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</si>
  <si>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</si>
  <si>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</si>
  <si>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</si>
  <si>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</si>
  <si>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</si>
  <si>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</si>
  <si>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</si>
  <si>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</si>
  <si>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</si>
  <si>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</si>
  <si>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</si>
  <si>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</si>
  <si>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</si>
  <si>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</si>
  <si>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</si>
  <si>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</si>
  <si>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</si>
  <si>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</si>
  <si>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</si>
  <si>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</si>
  <si>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</si>
  <si>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</si>
  <si>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</si>
  <si>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</si>
  <si>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</si>
  <si>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</si>
  <si>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</si>
  <si>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</si>
  <si>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</si>
  <si>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</si>
  <si>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</si>
  <si>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</si>
  <si>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</si>
  <si>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</si>
  <si>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</si>
  <si>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</si>
  <si>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</si>
  <si>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</si>
  <si>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</si>
  <si>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</si>
  <si>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</si>
  <si>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</si>
  <si>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</si>
  <si>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</si>
  <si>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</si>
  <si>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</si>
  <si>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</si>
  <si>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</si>
  <si>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</si>
  <si>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</si>
  <si>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</si>
  <si>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</si>
  <si>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</si>
  <si>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</si>
  <si>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</si>
  <si>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</si>
  <si>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</si>
  <si>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</si>
  <si>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</si>
  <si>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</si>
  <si>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</si>
  <si>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</si>
  <si>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</si>
  <si>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</si>
  <si>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</si>
  <si>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</si>
  <si>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</si>
  <si>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</si>
  <si>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</si>
  <si>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</si>
  <si>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</si>
  <si>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</si>
  <si>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</si>
  <si>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</si>
  <si>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</si>
  <si>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</si>
  <si>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</si>
  <si>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</si>
  <si>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</si>
  <si>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</si>
  <si>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</si>
  <si>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</si>
  <si>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</si>
  <si>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</si>
  <si>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</si>
  <si>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</si>
  <si>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</si>
  <si>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</si>
  <si>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</si>
  <si>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</si>
  <si>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</si>
  <si>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</si>
  <si>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</si>
  <si>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</si>
  <si>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</si>
  <si>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</si>
  <si>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</si>
  <si>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</si>
  <si>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</si>
  <si>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</si>
  <si>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</si>
  <si>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</si>
  <si>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</si>
  <si>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</si>
  <si>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</si>
  <si>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</si>
  <si>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</si>
  <si>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</si>
  <si>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</si>
  <si>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</si>
  <si>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</si>
  <si>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</si>
  <si>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</si>
  <si>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</si>
  <si>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</si>
  <si>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</si>
  <si>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</si>
  <si>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</si>
  <si>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</si>
  <si>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</si>
  <si>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</si>
  <si>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</si>
  <si>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</si>
  <si>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</si>
  <si>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</si>
  <si>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</si>
  <si>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</si>
  <si>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</si>
  <si>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</si>
  <si>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</si>
  <si>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</si>
  <si>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</si>
  <si>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</si>
  <si>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</si>
  <si>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</si>
  <si>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</si>
  <si>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</si>
  <si>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</si>
  <si>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</si>
  <si>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</si>
  <si>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</si>
  <si>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</si>
  <si>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</si>
  <si>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</si>
  <si>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</si>
  <si>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</si>
  <si>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</si>
  <si>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</si>
  <si>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</si>
  <si>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</si>
  <si>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</si>
  <si>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</si>
  <si>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</si>
  <si>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</si>
  <si>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</si>
  <si>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</si>
  <si>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</si>
  <si>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</si>
  <si>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</si>
  <si>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</si>
  <si>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</si>
  <si>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</si>
  <si>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</si>
  <si>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</si>
  <si>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</si>
  <si>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</si>
  <si>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</si>
  <si>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</si>
  <si>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</si>
  <si>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</si>
  <si>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</si>
  <si>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</si>
  <si>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</si>
  <si>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</si>
  <si>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</si>
  <si>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</si>
  <si>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</si>
  <si>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</si>
  <si>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</si>
  <si>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</si>
  <si>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</si>
  <si>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</si>
  <si>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</si>
  <si>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</si>
  <si>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</si>
  <si>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</si>
  <si>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</si>
  <si>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</si>
  <si>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</si>
  <si>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</si>
  <si>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</si>
  <si>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</si>
  <si>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</si>
  <si>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</si>
  <si>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</si>
  <si>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</si>
  <si>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</si>
  <si>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</si>
  <si>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</si>
  <si>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</si>
  <si>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</si>
  <si>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</si>
  <si>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</si>
  <si>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</si>
  <si>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</si>
  <si>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</si>
  <si>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</si>
  <si>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</si>
  <si>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</si>
  <si>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</si>
  <si>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</si>
  <si>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</si>
  <si>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</si>
  <si>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</si>
  <si>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</si>
  <si>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</si>
  <si>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</si>
  <si>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</si>
  <si>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</si>
  <si>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</si>
  <si>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</si>
  <si>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</si>
  <si>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</si>
  <si>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</si>
  <si>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</si>
  <si>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</si>
  <si>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</si>
  <si>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</si>
  <si>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</si>
  <si>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</si>
  <si>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</si>
  <si>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</si>
  <si>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</si>
  <si>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</si>
  <si>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</si>
  <si>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</si>
  <si>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</si>
  <si>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</si>
  <si>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</si>
  <si>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</si>
  <si>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</si>
  <si>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</si>
  <si>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</si>
  <si>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</si>
  <si>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</si>
  <si>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</si>
  <si>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</si>
  <si>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</si>
  <si>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</si>
  <si>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</si>
  <si>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</si>
  <si>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</si>
  <si>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</si>
  <si>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</si>
  <si>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</si>
  <si>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</si>
  <si>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</si>
  <si>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</si>
  <si>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</si>
  <si>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</si>
  <si>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</si>
  <si>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</si>
  <si>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</si>
  <si>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</si>
  <si>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</si>
  <si>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</si>
  <si>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</si>
  <si>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</si>
  <si>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</si>
  <si>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</si>
  <si>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</si>
  <si>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</si>
  <si>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</si>
  <si>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</si>
  <si>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</si>
  <si>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</si>
  <si>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</si>
  <si>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</si>
  <si>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</si>
  <si>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</si>
  <si>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</si>
  <si>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</si>
  <si>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</si>
  <si>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</si>
  <si>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</si>
  <si>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</si>
  <si>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</si>
  <si>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</si>
  <si>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</si>
  <si>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</si>
  <si>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</si>
  <si>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</si>
  <si>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</si>
  <si>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</si>
  <si>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</si>
  <si>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</si>
  <si>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</si>
  <si>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</si>
  <si>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</si>
  <si>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</si>
  <si>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</si>
  <si>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</si>
  <si>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</si>
  <si>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</si>
  <si>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</si>
  <si>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</si>
  <si>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</si>
  <si>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</si>
  <si>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</si>
  <si>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</si>
  <si>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</si>
  <si>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</si>
  <si>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</si>
  <si>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</si>
  <si>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</si>
  <si>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</si>
  <si>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</si>
  <si>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</si>
  <si>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</si>
  <si>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</si>
  <si>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</si>
  <si>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</si>
  <si>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</si>
  <si>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</si>
  <si>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</si>
  <si>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</si>
  <si>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</si>
  <si>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</si>
  <si>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</si>
  <si>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</si>
  <si>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</si>
  <si>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</si>
  <si>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</si>
  <si>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</si>
  <si>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</si>
  <si>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</si>
  <si>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</si>
  <si>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</si>
  <si>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</si>
  <si>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</si>
  <si>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</si>
  <si>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</si>
  <si>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</si>
  <si>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</si>
  <si>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</si>
  <si>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</si>
  <si>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</si>
  <si>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</si>
  <si>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</si>
  <si>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</si>
  <si>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</si>
  <si>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</si>
  <si>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</si>
  <si>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</si>
  <si>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</si>
  <si>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</si>
  <si>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</si>
  <si>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</si>
  <si>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</si>
  <si>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</si>
  <si>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</si>
  <si>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</si>
  <si>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</si>
  <si>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</si>
  <si>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</si>
  <si>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</si>
  <si>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</si>
  <si>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</si>
  <si>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</si>
  <si>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</si>
  <si>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</si>
  <si>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</si>
  <si>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</si>
  <si>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</si>
  <si>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</si>
  <si>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</si>
  <si>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</si>
  <si>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</si>
  <si>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</si>
  <si>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</si>
  <si>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</si>
  <si>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</si>
  <si>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</si>
  <si>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</si>
  <si>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</si>
  <si>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</si>
  <si>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</si>
  <si>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</si>
  <si>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</si>
  <si>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</si>
  <si>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</si>
  <si>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</si>
  <si>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</si>
  <si>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</si>
  <si>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</si>
  <si>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</si>
  <si>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</si>
  <si>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</si>
  <si>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</si>
  <si>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</si>
  <si>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</si>
  <si>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</si>
  <si>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</si>
  <si>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</si>
  <si>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</si>
  <si>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</si>
  <si>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</si>
  <si>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</si>
  <si>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</si>
  <si>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</si>
  <si>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</si>
  <si>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</si>
  <si>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</si>
  <si>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</si>
  <si>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</si>
  <si>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</si>
  <si>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</si>
  <si>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</si>
  <si>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</si>
  <si>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</si>
  <si>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</si>
  <si>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</si>
  <si>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</si>
  <si>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</si>
  <si>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</si>
  <si>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</si>
  <si>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</si>
  <si>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</si>
  <si>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</si>
  <si>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</si>
  <si>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</si>
  <si>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</si>
  <si>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</si>
  <si>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</si>
  <si>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</si>
  <si>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</si>
  <si>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</si>
  <si>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</si>
  <si>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</si>
  <si>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</si>
  <si>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</si>
  <si>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</si>
  <si>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</si>
  <si>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</si>
  <si>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</si>
  <si>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</si>
  <si>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</si>
  <si>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</si>
  <si>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</si>
  <si>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</si>
  <si>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</si>
  <si>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</si>
  <si>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</si>
  <si>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</si>
  <si>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</si>
  <si>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</si>
  <si>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</si>
  <si>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</si>
  <si>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</si>
  <si>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</si>
  <si>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</si>
  <si>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</si>
  <si>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</si>
  <si>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</si>
  <si>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</si>
  <si>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</si>
  <si>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</si>
  <si>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</si>
  <si>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</si>
  <si>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</si>
  <si>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</si>
  <si>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</si>
  <si>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</si>
  <si>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</si>
  <si>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</si>
  <si>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</si>
  <si>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</si>
  <si>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</si>
  <si>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</si>
  <si>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</si>
  <si>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</si>
  <si>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</si>
  <si>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</si>
  <si>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</si>
  <si>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</si>
  <si>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</si>
  <si>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</si>
  <si>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</si>
  <si>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</si>
  <si>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</si>
  <si>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</si>
  <si>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</si>
  <si>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</si>
  <si>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</si>
  <si>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</si>
  <si>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</si>
  <si>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</si>
  <si>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</si>
  <si>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</si>
  <si>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</si>
  <si>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</si>
  <si>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</si>
  <si>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</si>
  <si>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</si>
  <si>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</si>
  <si>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</si>
  <si>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</si>
  <si>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</si>
  <si>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</si>
  <si>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</si>
  <si>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</si>
  <si>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</si>
  <si>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</si>
  <si>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</si>
  <si>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</si>
  <si>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</si>
  <si>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</si>
  <si>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</si>
  <si>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</si>
  <si>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</si>
  <si>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</si>
  <si>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</si>
  <si>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</si>
  <si>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</si>
  <si>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</si>
  <si>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</si>
  <si>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</si>
  <si>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</si>
  <si>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</si>
  <si>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</si>
  <si>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</si>
  <si>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</si>
  <si>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</si>
  <si>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</si>
  <si>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</si>
  <si>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</si>
  <si>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</si>
  <si>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</si>
  <si>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</si>
  <si>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</si>
  <si>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</si>
  <si>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</si>
  <si>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</si>
  <si>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</si>
  <si>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</si>
  <si>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</si>
  <si>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</si>
  <si>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</si>
  <si>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</si>
  <si>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</si>
  <si>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</si>
  <si>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</si>
  <si>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</si>
  <si>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</si>
  <si>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</si>
  <si>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</si>
  <si>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</si>
  <si>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</si>
  <si>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</si>
  <si>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</si>
  <si>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</si>
  <si>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</si>
  <si>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</si>
  <si>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</si>
  <si>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</si>
  <si>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</si>
  <si>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</si>
  <si>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</si>
  <si>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</si>
  <si>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</si>
  <si>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</si>
  <si>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</si>
  <si>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</si>
  <si>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</si>
  <si>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</si>
  <si>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</si>
  <si>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</si>
  <si>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</si>
  <si>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</si>
  <si>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</si>
  <si>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</si>
  <si>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</si>
  <si>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</si>
  <si>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</si>
  <si>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</si>
  <si>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</si>
  <si>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</si>
  <si>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</si>
  <si>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</si>
  <si>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</si>
  <si>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</si>
  <si>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</si>
  <si>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</si>
  <si>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</si>
  <si>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</si>
  <si>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</si>
  <si>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</si>
  <si>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</si>
  <si>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</si>
  <si>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</si>
  <si>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</si>
  <si>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</si>
  <si>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</si>
  <si>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</si>
  <si>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</si>
  <si>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</si>
  <si>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</si>
  <si>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</si>
  <si>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</si>
  <si>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</si>
  <si>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</si>
  <si>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</si>
  <si>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</si>
  <si>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</si>
  <si>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</si>
  <si>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</si>
  <si>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</si>
  <si>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</si>
  <si>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</si>
  <si>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</si>
  <si>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</si>
  <si>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</si>
  <si>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</si>
  <si>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</si>
  <si>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</si>
  <si>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</si>
  <si>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</si>
  <si>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</si>
  <si>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</si>
  <si>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</si>
  <si>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</si>
  <si>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</si>
  <si>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</si>
  <si>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</si>
  <si>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</si>
  <si>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</si>
  <si>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</si>
  <si>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</si>
  <si>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</si>
  <si>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</si>
  <si>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</si>
  <si>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</si>
  <si>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</si>
  <si>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</si>
  <si>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</si>
  <si>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</si>
  <si>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</si>
  <si>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</si>
  <si>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</si>
  <si>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</si>
  <si>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</si>
  <si>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</si>
  <si>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</si>
  <si>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</si>
  <si>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</si>
  <si>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</si>
  <si>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</si>
  <si>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</si>
  <si>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</si>
  <si>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</si>
  <si>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</si>
  <si>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</si>
  <si>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</si>
  <si>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</si>
  <si>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</si>
  <si>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</si>
  <si>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</si>
  <si>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</si>
  <si>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</si>
  <si>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</si>
  <si>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</si>
  <si>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</si>
  <si>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</si>
  <si>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</si>
  <si>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</si>
  <si>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</si>
  <si>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</si>
  <si>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</si>
  <si>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</si>
  <si>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</si>
  <si>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</si>
  <si>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</si>
  <si>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</si>
  <si>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</si>
  <si>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</si>
  <si>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</si>
  <si>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</si>
  <si>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</si>
  <si>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</si>
  <si>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</si>
  <si>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</si>
  <si>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</si>
  <si>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</si>
  <si>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</si>
  <si>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</si>
  <si>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</si>
  <si>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</si>
  <si>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</si>
  <si>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</si>
  <si>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</si>
  <si>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</si>
  <si>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</si>
  <si>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</si>
  <si>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</si>
  <si>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</si>
  <si>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</si>
  <si>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</si>
  <si>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</si>
  <si>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</si>
  <si>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</si>
  <si>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</si>
  <si>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</si>
  <si>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</si>
  <si>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</si>
  <si>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</si>
  <si>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</si>
  <si>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</si>
  <si>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</si>
  <si>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</si>
  <si>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</si>
  <si>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</si>
  <si>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</si>
  <si>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</si>
  <si>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</si>
  <si>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</si>
  <si>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</si>
  <si>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</si>
  <si>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</si>
  <si>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</si>
  <si>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</si>
  <si>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</si>
  <si>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</si>
  <si>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</si>
  <si>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</si>
  <si>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</si>
  <si>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</si>
  <si>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</si>
  <si>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</si>
  <si>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</si>
  <si>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</si>
  <si>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</si>
  <si>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</si>
  <si>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</si>
  <si>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</si>
  <si>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</si>
  <si>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</si>
  <si>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</si>
  <si>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</si>
  <si>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</si>
  <si>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</si>
  <si>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</si>
  <si>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</si>
  <si>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</si>
  <si>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</si>
  <si>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</si>
  <si>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</si>
  <si>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</si>
  <si>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</si>
  <si>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</si>
  <si>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</si>
  <si>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</si>
  <si>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</si>
  <si>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</si>
  <si>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</si>
  <si>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</si>
  <si>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</si>
  <si>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</si>
  <si>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</si>
  <si>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</si>
  <si>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</si>
  <si>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</si>
  <si>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</si>
  <si>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</si>
  <si>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</si>
  <si>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</si>
  <si>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</si>
  <si>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</si>
  <si>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</si>
  <si>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</si>
  <si>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</si>
  <si>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</si>
  <si>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</si>
  <si>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</si>
  <si>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</si>
  <si>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</si>
  <si>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</si>
  <si>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</si>
  <si>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</si>
  <si>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</si>
  <si>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</si>
  <si>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</si>
  <si>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</si>
  <si>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</si>
  <si>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</si>
  <si>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</si>
  <si>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</si>
  <si>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</si>
  <si>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</si>
  <si>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</si>
  <si>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</si>
  <si>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</si>
  <si>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</si>
  <si>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</si>
  <si>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</si>
  <si>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</si>
  <si>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</si>
  <si>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</si>
  <si>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</si>
  <si>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</si>
  <si>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</si>
  <si>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</si>
  <si>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</si>
  <si>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</si>
  <si>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</si>
  <si>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</si>
  <si>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</si>
  <si>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</si>
  <si>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</si>
  <si>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</si>
  <si>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</si>
  <si>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</si>
  <si>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</si>
  <si>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</si>
  <si>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</si>
  <si>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</si>
  <si>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</si>
  <si>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</si>
  <si>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</si>
  <si>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</si>
  <si>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</si>
  <si>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</si>
  <si>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</si>
  <si>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</si>
  <si>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</si>
  <si>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</si>
  <si>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</si>
  <si>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</si>
  <si>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</si>
  <si>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</si>
  <si>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</si>
  <si>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</si>
  <si>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</si>
  <si>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</si>
  <si>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</si>
  <si>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</si>
  <si>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</si>
  <si>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</si>
  <si>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</si>
  <si>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</si>
  <si>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</si>
  <si>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</si>
  <si>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</si>
  <si>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</si>
  <si>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</si>
  <si>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</si>
  <si>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</si>
  <si>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</si>
  <si>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</si>
  <si>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</si>
  <si>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</si>
  <si>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</si>
  <si>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</si>
  <si>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</si>
  <si>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</si>
  <si>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</si>
  <si>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</si>
  <si>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</si>
  <si>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</si>
  <si>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</si>
  <si>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</si>
  <si>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</si>
  <si>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</si>
  <si>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</si>
  <si>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</si>
  <si>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</si>
  <si>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</si>
  <si>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</si>
  <si>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</si>
  <si>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</si>
  <si>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</si>
  <si>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</si>
  <si>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</si>
  <si>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</si>
  <si>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</si>
  <si>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</si>
  <si>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</si>
  <si>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</si>
  <si>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</si>
  <si>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</si>
  <si>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</si>
  <si>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</si>
  <si>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</si>
  <si>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</si>
  <si>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</si>
  <si>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</si>
  <si>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</si>
  <si>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</si>
  <si>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</si>
  <si>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</si>
  <si>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</si>
  <si>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</si>
  <si>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</si>
  <si>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</si>
  <si>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</si>
  <si>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</si>
  <si>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</si>
  <si>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</si>
  <si>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</si>
  <si>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</si>
  <si>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</si>
  <si>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</si>
  <si>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</si>
  <si>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</si>
  <si>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</si>
  <si>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</si>
  <si>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</si>
  <si>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</si>
  <si>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</si>
  <si>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</si>
  <si>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</si>
  <si>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</si>
  <si>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</si>
  <si>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</si>
  <si>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</si>
  <si>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</si>
  <si>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</si>
  <si>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</si>
  <si>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</si>
  <si>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</si>
  <si>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</si>
  <si>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</si>
  <si>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</si>
  <si>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</si>
  <si>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</si>
  <si>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</si>
  <si>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</si>
  <si>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</si>
  <si>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</si>
  <si>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</si>
  <si>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</si>
  <si>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</si>
  <si>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</si>
  <si>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</si>
  <si>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</si>
  <si>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</si>
  <si>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</si>
  <si>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</si>
  <si>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</si>
  <si>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</si>
  <si>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</si>
  <si>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</si>
  <si>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</si>
  <si>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</si>
  <si>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</si>
  <si>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</si>
  <si>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</si>
  <si>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</si>
  <si>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</si>
  <si>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</si>
  <si>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</si>
  <si>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</si>
  <si>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</si>
  <si>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</si>
  <si>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</si>
  <si>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</si>
  <si>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</si>
  <si>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</si>
  <si>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</si>
  <si>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</si>
  <si>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</si>
  <si>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</si>
  <si>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</si>
  <si>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</si>
  <si>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</si>
  <si>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</si>
  <si>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</si>
  <si>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</si>
  <si>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</si>
  <si>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</si>
  <si>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</si>
  <si>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</si>
  <si>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</si>
  <si>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</si>
  <si>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</si>
  <si>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</si>
  <si>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</si>
  <si>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</si>
  <si>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</si>
  <si>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</si>
  <si>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</si>
  <si>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</si>
  <si>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</si>
  <si>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</si>
  <si>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</si>
  <si>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</si>
  <si>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</si>
  <si>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</si>
  <si>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</si>
  <si>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</si>
  <si>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</si>
  <si>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</si>
  <si>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</si>
  <si>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</si>
  <si>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</si>
  <si>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</si>
  <si>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</si>
  <si>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</si>
  <si>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</si>
  <si>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</si>
  <si>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</si>
  <si>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</si>
  <si>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</si>
  <si>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</si>
  <si>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</si>
  <si>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</si>
  <si>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</si>
  <si>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</si>
  <si>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</si>
  <si>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</si>
  <si>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</si>
  <si>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</si>
  <si>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</si>
  <si>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</si>
  <si>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</si>
  <si>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</si>
  <si>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</si>
  <si>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</si>
  <si>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</si>
  <si>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</si>
  <si>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</si>
  <si>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</si>
  <si>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</si>
  <si>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</si>
  <si>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</si>
  <si>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</si>
  <si>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</si>
  <si>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</si>
  <si>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</si>
  <si>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</si>
  <si>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</si>
  <si>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</si>
  <si>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</si>
  <si>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</si>
  <si>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</si>
  <si>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</si>
  <si>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</si>
  <si>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</si>
  <si>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</si>
  <si>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</si>
  <si>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</si>
  <si>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</si>
  <si>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</si>
  <si>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</si>
  <si>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</si>
  <si>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</si>
  <si>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</si>
  <si>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</si>
  <si>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</si>
  <si>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</si>
  <si>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</si>
  <si>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</si>
  <si>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</si>
  <si>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</si>
  <si>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</si>
  <si>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</si>
  <si>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</si>
  <si>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</si>
  <si>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</si>
  <si>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</si>
  <si>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</si>
  <si>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</si>
  <si>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</si>
  <si>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</si>
  <si>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</si>
  <si>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</si>
  <si>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</si>
  <si>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</si>
  <si>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</si>
  <si>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</si>
  <si>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</si>
  <si>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</si>
  <si>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</si>
  <si>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</si>
  <si>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</si>
  <si>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</si>
  <si>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</si>
  <si>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</si>
  <si>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</si>
  <si>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</si>
  <si>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</si>
  <si>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</si>
  <si>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</si>
  <si>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</si>
  <si>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</si>
  <si>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</si>
  <si>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</si>
  <si>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</si>
  <si>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</si>
  <si>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</si>
  <si>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</si>
  <si>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</si>
  <si>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</si>
  <si>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</si>
  <si>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</si>
  <si>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</si>
  <si>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</si>
  <si>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</si>
  <si>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</si>
  <si>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</si>
  <si>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</si>
  <si>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</si>
  <si>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</si>
  <si>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</si>
  <si>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</si>
  <si>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</si>
  <si>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</si>
  <si>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</si>
  <si>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</si>
  <si>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</si>
  <si>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</si>
  <si>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</si>
  <si>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</si>
  <si>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</si>
  <si>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</si>
  <si>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</si>
  <si>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</si>
  <si>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</si>
  <si>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</si>
  <si>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</si>
  <si>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</si>
  <si>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</si>
  <si>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</si>
  <si>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</si>
  <si>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</si>
  <si>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</si>
  <si>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</si>
  <si>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</si>
  <si>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</si>
  <si>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</si>
  <si>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</si>
  <si>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</si>
  <si>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</si>
  <si>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</si>
  <si>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</si>
  <si>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</si>
  <si>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</si>
  <si>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</si>
  <si>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</si>
  <si>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</si>
  <si>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</si>
  <si>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</si>
  <si>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</si>
  <si>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</si>
  <si>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</si>
  <si>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</si>
  <si>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</si>
  <si>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</si>
  <si>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</si>
  <si>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</si>
  <si>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</si>
  <si>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</si>
  <si>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</si>
  <si>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</si>
  <si>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</si>
  <si>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</si>
  <si>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</si>
  <si>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</si>
  <si>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</si>
  <si>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</si>
  <si>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</si>
  <si>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</si>
  <si>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</si>
  <si>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</si>
  <si>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</si>
  <si>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</si>
  <si>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</si>
  <si>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</si>
  <si>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</si>
  <si>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</si>
  <si>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</si>
  <si>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</si>
  <si>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</si>
  <si>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</si>
  <si>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</si>
  <si>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</si>
  <si>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</si>
  <si>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</si>
  <si>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</si>
  <si>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</si>
  <si>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</si>
  <si>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</si>
  <si>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</si>
  <si>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</si>
  <si>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</si>
  <si>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</si>
  <si>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</si>
  <si>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</si>
  <si>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</si>
  <si>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</si>
  <si>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</si>
  <si>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</si>
  <si>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</si>
  <si>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</si>
  <si>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</si>
  <si>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</si>
  <si>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</si>
  <si>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</si>
  <si>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</si>
  <si>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</si>
  <si>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</si>
  <si>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</si>
  <si>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</si>
  <si>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</si>
  <si>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</si>
  <si>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</si>
  <si>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</si>
  <si>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</si>
  <si>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</si>
  <si>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</si>
  <si>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</si>
  <si>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</si>
  <si>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</si>
  <si>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</si>
  <si>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</si>
  <si>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</si>
  <si>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</si>
  <si>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</si>
  <si>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</si>
  <si>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</si>
  <si>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</si>
  <si>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</si>
  <si>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</si>
  <si>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</si>
  <si>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</si>
  <si>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</si>
  <si>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</si>
  <si>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</si>
  <si>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</si>
  <si>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</si>
  <si>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</si>
  <si>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</si>
  <si>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</si>
  <si>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</si>
  <si>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</si>
  <si>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</si>
  <si>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</si>
  <si>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</si>
  <si>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</si>
  <si>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</si>
  <si>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</si>
  <si>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</si>
  <si>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</si>
  <si>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</si>
  <si>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</si>
  <si>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</si>
  <si>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</si>
  <si>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</si>
  <si>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</si>
  <si>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</si>
  <si>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</si>
  <si>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</si>
  <si>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</si>
  <si>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</si>
  <si>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</si>
  <si>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</si>
  <si>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</si>
  <si>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</si>
  <si>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</si>
  <si>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</si>
  <si>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</si>
  <si>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</si>
  <si>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</si>
  <si>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</si>
  <si>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</si>
  <si>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</si>
  <si>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</si>
  <si>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</si>
  <si>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</si>
  <si>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</si>
  <si>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</si>
  <si>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</si>
  <si>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</si>
  <si>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</si>
  <si>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</si>
  <si>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</si>
  <si>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</si>
  <si>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</si>
  <si>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</si>
  <si>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</si>
  <si>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</si>
  <si>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</si>
  <si>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</si>
  <si>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</si>
  <si>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</si>
  <si>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</si>
  <si>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</si>
  <si>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</si>
  <si>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</si>
  <si>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</si>
  <si>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</si>
  <si>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</si>
  <si>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</si>
  <si>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</si>
  <si>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</si>
  <si>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</si>
  <si>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</si>
  <si>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</si>
  <si>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</si>
  <si>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</si>
  <si>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</si>
  <si>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</si>
  <si>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</si>
  <si>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</si>
  <si>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</si>
  <si>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</si>
  <si>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</si>
  <si>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</si>
  <si>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</si>
  <si>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</si>
  <si>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</si>
  <si>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</si>
  <si>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</si>
  <si>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</si>
  <si>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</si>
  <si>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</si>
  <si>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</si>
  <si>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</si>
  <si>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</si>
  <si>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</si>
  <si>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</si>
  <si>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</si>
  <si>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</si>
  <si>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</si>
  <si>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</si>
  <si>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</si>
  <si>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</si>
  <si>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</si>
  <si>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</si>
  <si>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</si>
  <si>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</si>
  <si>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</si>
  <si>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</si>
  <si>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</si>
  <si>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</si>
  <si>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</si>
  <si>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</si>
  <si>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</si>
  <si>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</si>
  <si>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</si>
  <si>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</si>
  <si>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</si>
  <si>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</si>
  <si>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</si>
  <si>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</si>
  <si>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</si>
  <si>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</si>
  <si>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</si>
  <si>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</si>
  <si>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</si>
  <si>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</si>
  <si>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</si>
  <si>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</si>
  <si>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</si>
  <si>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</si>
  <si>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</si>
  <si>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</si>
  <si>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</si>
  <si>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</si>
  <si>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</si>
  <si>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</si>
  <si>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</si>
  <si>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</si>
  <si>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</si>
  <si>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</si>
  <si>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</si>
  <si>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</si>
  <si>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</si>
  <si>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</si>
  <si>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</si>
  <si>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</si>
  <si>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</si>
  <si>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</si>
  <si>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</si>
  <si>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</si>
  <si>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</si>
  <si>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</si>
  <si>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</si>
  <si>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</si>
  <si>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</si>
  <si>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</si>
  <si>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</si>
  <si>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</si>
  <si>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</si>
  <si>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</si>
  <si>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</si>
  <si>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</si>
  <si>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</si>
  <si>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</si>
  <si>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</si>
  <si>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</si>
  <si>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</si>
  <si>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</si>
  <si>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</si>
  <si>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</si>
  <si>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</si>
  <si>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</si>
  <si>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</si>
  <si>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</si>
  <si>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</si>
  <si>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</si>
  <si>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</si>
  <si>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</si>
  <si>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</si>
  <si>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</si>
  <si>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</si>
  <si>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</si>
  <si>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</si>
  <si>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</si>
  <si>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</si>
  <si>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</si>
  <si>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</si>
  <si>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</si>
  <si>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</si>
  <si>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</si>
  <si>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</si>
  <si>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</si>
  <si>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</si>
  <si>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</si>
  <si>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</si>
  <si>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</si>
  <si>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</si>
  <si>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</si>
  <si>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</si>
  <si>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</si>
  <si>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</si>
  <si>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</si>
  <si>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</si>
  <si>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</si>
  <si>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</si>
  <si>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</si>
  <si>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</si>
  <si>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</si>
  <si>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</si>
  <si>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</si>
  <si>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</si>
  <si>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</si>
  <si>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</si>
  <si>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</si>
  <si>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</si>
  <si>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</si>
  <si>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</si>
  <si>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</si>
  <si>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</si>
  <si>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</si>
  <si>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</si>
  <si>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</si>
  <si>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</si>
  <si>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</si>
  <si>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</si>
  <si>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</si>
  <si>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</si>
  <si>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</si>
  <si>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</si>
  <si>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</si>
  <si>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</si>
  <si>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</si>
  <si>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</si>
  <si>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</si>
  <si>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</si>
  <si>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</si>
  <si>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</si>
  <si>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</si>
  <si>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</si>
  <si>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</si>
  <si>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</si>
  <si>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</si>
  <si>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</si>
  <si>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</si>
  <si>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</si>
  <si>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</si>
  <si>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</si>
  <si>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</si>
  <si>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</si>
  <si>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</si>
  <si>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</si>
  <si>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</si>
  <si>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</si>
  <si>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</si>
  <si>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</si>
  <si>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</si>
  <si>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</si>
  <si>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</si>
  <si>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</si>
  <si>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</si>
  <si>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</si>
  <si>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</si>
  <si>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</si>
  <si>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</si>
  <si>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</si>
  <si>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</si>
  <si>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</si>
  <si>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</si>
  <si>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</si>
  <si>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</si>
  <si>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</si>
  <si>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</si>
  <si>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</si>
  <si>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</si>
  <si>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</si>
  <si>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</si>
  <si>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</si>
  <si>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</si>
  <si>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</si>
  <si>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</si>
  <si>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</si>
  <si>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</si>
  <si>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</si>
  <si>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</si>
  <si>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</si>
  <si>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</si>
  <si>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</si>
  <si>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</si>
  <si>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</si>
  <si>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</si>
  <si>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</si>
  <si>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</si>
  <si>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</si>
  <si>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</si>
  <si>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</si>
  <si>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</si>
  <si>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</si>
  <si>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</si>
  <si>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</si>
  <si>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</si>
  <si>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</si>
  <si>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</si>
  <si>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</si>
  <si>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</si>
  <si>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</si>
  <si>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</si>
  <si>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</si>
  <si>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</si>
  <si>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</si>
  <si>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</si>
  <si>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</si>
  <si>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</si>
  <si>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</si>
  <si>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</si>
  <si>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</si>
  <si>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</si>
  <si>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</si>
  <si>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</si>
  <si>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</si>
  <si>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</si>
  <si>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</si>
  <si>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</si>
  <si>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</si>
  <si>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</si>
  <si>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</si>
  <si>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</si>
  <si>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</si>
  <si>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</si>
  <si>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</si>
  <si>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</si>
  <si>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</si>
  <si>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</si>
  <si>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</si>
  <si>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</si>
  <si>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</si>
  <si>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</si>
  <si>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</si>
  <si>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</si>
  <si>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</si>
  <si>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</si>
  <si>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</si>
  <si>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</si>
  <si>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</si>
  <si>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</si>
  <si>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</si>
  <si>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</si>
  <si>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</si>
  <si>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</si>
  <si>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</si>
  <si>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</si>
  <si>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</si>
  <si>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</si>
  <si>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</si>
  <si>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</si>
  <si>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</si>
  <si>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</si>
  <si>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</si>
  <si>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</si>
  <si>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</si>
  <si>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</si>
  <si>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</si>
  <si>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</si>
  <si>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</si>
  <si>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</si>
  <si>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</si>
  <si>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</si>
  <si>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</si>
  <si>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</si>
  <si>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</si>
  <si>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</si>
  <si>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</si>
  <si>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</si>
  <si>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</si>
  <si>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</si>
  <si>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</si>
  <si>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</si>
  <si>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</si>
  <si>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</si>
  <si>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</si>
  <si>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</si>
  <si>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</si>
  <si>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</si>
  <si>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</si>
  <si>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</si>
  <si>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</si>
  <si>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</si>
  <si>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</si>
  <si>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</si>
  <si>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</si>
  <si>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</si>
  <si>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</si>
  <si>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</si>
  <si>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</si>
  <si>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</si>
  <si>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</si>
  <si>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</si>
  <si>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</si>
  <si>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</si>
  <si>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</si>
  <si>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</si>
  <si>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</si>
  <si>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</si>
  <si>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</si>
  <si>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</si>
  <si>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</si>
  <si>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</si>
  <si>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</si>
  <si>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</si>
  <si>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</si>
  <si>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</si>
  <si>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</si>
  <si>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</si>
  <si>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</si>
  <si>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</si>
  <si>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</si>
  <si>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</si>
  <si>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</si>
  <si>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</si>
  <si>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</si>
  <si>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</si>
  <si>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</si>
  <si>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</si>
  <si>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</si>
  <si>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</si>
  <si>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</si>
  <si>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</si>
  <si>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</si>
  <si>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</si>
  <si>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</si>
  <si>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</si>
  <si>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</si>
  <si>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</si>
  <si>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</si>
  <si>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</si>
  <si>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</si>
  <si>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</si>
  <si>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</si>
  <si>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</si>
  <si>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</si>
  <si>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</si>
  <si>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</si>
  <si>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</si>
  <si>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</si>
  <si>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</si>
  <si>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</si>
  <si>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</si>
  <si>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</si>
  <si>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</si>
  <si>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</si>
  <si>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</si>
  <si>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</si>
  <si>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</si>
  <si>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</si>
  <si>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</si>
  <si>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</si>
  <si>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</si>
  <si>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</si>
  <si>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</si>
  <si>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</si>
  <si>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</si>
  <si>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</si>
  <si>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</si>
  <si>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</si>
  <si>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</si>
  <si>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</si>
  <si>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</si>
  <si>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</si>
  <si>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</si>
  <si>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</si>
  <si>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</si>
  <si>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</si>
  <si>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</si>
  <si>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</si>
  <si>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</si>
  <si>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</si>
  <si>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</si>
  <si>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</si>
  <si>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</si>
  <si>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</si>
  <si>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</si>
  <si>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</si>
  <si>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</si>
  <si>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</si>
  <si>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</si>
  <si>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</si>
  <si>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</si>
  <si>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</si>
  <si>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</si>
  <si>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</si>
  <si>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</si>
  <si>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</si>
  <si>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</si>
  <si>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</si>
  <si>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</si>
  <si>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</si>
  <si>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</si>
  <si>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</si>
  <si>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</si>
  <si>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</si>
  <si>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</si>
  <si>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</si>
  <si>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</si>
  <si>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</si>
  <si>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</si>
  <si>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</si>
  <si>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</si>
  <si>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</si>
  <si>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</si>
  <si>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</si>
  <si>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</si>
  <si>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</si>
  <si>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</si>
  <si>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</si>
  <si>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</si>
  <si>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</si>
  <si>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</si>
  <si>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</si>
  <si>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</si>
  <si>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</si>
  <si>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</si>
  <si>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</si>
  <si>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</si>
  <si>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</si>
  <si>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</si>
  <si>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</si>
  <si>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</si>
  <si>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</si>
  <si>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</si>
  <si>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</si>
  <si>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</si>
  <si>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</si>
  <si>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</si>
  <si>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</si>
  <si>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</si>
  <si>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</si>
  <si>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</si>
  <si>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</si>
  <si>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</si>
  <si>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</si>
  <si>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</si>
  <si>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</si>
  <si>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</si>
  <si>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</si>
  <si>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</si>
  <si>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</si>
  <si>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</si>
  <si>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</si>
  <si>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</si>
  <si>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</si>
  <si>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</si>
  <si>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</si>
  <si>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</si>
  <si>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</si>
  <si>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</si>
  <si>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</si>
  <si>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</si>
  <si>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</si>
  <si>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</si>
  <si>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</si>
  <si>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</si>
  <si>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</si>
  <si>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</si>
  <si>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</si>
  <si>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</si>
  <si>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</si>
  <si>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</si>
  <si>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</si>
  <si>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</si>
  <si>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</si>
  <si>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</si>
  <si>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</si>
  <si>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</si>
  <si>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</si>
  <si>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</si>
  <si>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</si>
  <si>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</si>
  <si>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</si>
  <si>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</si>
  <si>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</si>
  <si>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</si>
  <si>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</si>
  <si>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</si>
  <si>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</si>
  <si>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</si>
  <si>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</si>
  <si>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</si>
  <si>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</si>
  <si>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</si>
  <si>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</si>
  <si>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</si>
  <si>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</si>
  <si>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</si>
  <si>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</si>
  <si>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</si>
  <si>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</si>
  <si>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</si>
  <si>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</si>
  <si>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</si>
  <si>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</si>
  <si>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</si>
  <si>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</si>
  <si>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</si>
  <si>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</si>
  <si>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</si>
  <si>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</si>
  <si>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</si>
  <si>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</si>
  <si>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</si>
  <si>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</si>
  <si>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</si>
  <si>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</si>
  <si>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</si>
  <si>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</si>
  <si>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</si>
  <si>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</si>
  <si>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</si>
  <si>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</si>
  <si>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</si>
  <si>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</si>
  <si>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</si>
  <si>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</si>
  <si>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</si>
  <si>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</si>
  <si>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</si>
  <si>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</si>
  <si>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</si>
  <si>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</si>
  <si>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</si>
  <si>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</si>
  <si>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</si>
  <si>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</si>
  <si>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</si>
  <si>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</si>
  <si>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</si>
  <si>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</si>
  <si>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</si>
  <si>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</si>
  <si>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</si>
  <si>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</si>
  <si>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</si>
  <si>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</si>
  <si>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</si>
  <si>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</si>
  <si>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</si>
  <si>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</si>
  <si>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</si>
  <si>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</si>
  <si>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</si>
  <si>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</si>
  <si>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</si>
  <si>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</si>
  <si>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</si>
  <si>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</si>
  <si>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</si>
  <si>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</si>
  <si>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</si>
  <si>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</si>
  <si>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</si>
  <si>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</si>
  <si>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</si>
  <si>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</si>
  <si>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</si>
  <si>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</si>
  <si>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</si>
  <si>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</si>
  <si>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</si>
  <si>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</si>
  <si>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</si>
  <si>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</si>
  <si>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</si>
  <si>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</si>
  <si>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</si>
  <si>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</si>
  <si>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</si>
  <si>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</si>
  <si>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</si>
  <si>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</si>
  <si>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</si>
  <si>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</si>
  <si>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</si>
  <si>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</si>
  <si>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</si>
  <si>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</si>
  <si>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</si>
  <si>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</si>
  <si>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</si>
  <si>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</si>
  <si>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</si>
  <si>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</si>
  <si>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</si>
  <si>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</si>
  <si>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</si>
  <si>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</si>
  <si>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</si>
  <si>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</si>
  <si>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</si>
  <si>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</si>
  <si>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</si>
  <si>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</si>
  <si>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</si>
  <si>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</si>
  <si>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</si>
  <si>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</si>
  <si>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</si>
  <si>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</si>
  <si>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</si>
  <si>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</si>
  <si>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</si>
  <si>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</si>
  <si>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</si>
  <si>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</si>
  <si>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</si>
  <si>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</si>
  <si>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</si>
  <si>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</si>
  <si>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</si>
  <si>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</si>
  <si>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</si>
  <si>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</si>
  <si>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</si>
  <si>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</si>
  <si>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</si>
  <si>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</si>
  <si>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</si>
  <si>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</si>
  <si>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</si>
  <si>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</si>
  <si>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</si>
  <si>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</si>
  <si>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</si>
  <si>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</si>
  <si>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</si>
  <si>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</si>
  <si>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</si>
  <si>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</si>
  <si>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</si>
  <si>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</si>
  <si>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</si>
  <si>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</si>
  <si>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</si>
  <si>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</si>
  <si>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</si>
  <si>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</si>
  <si>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</si>
  <si>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</si>
  <si>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</si>
  <si>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</si>
  <si>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</si>
  <si>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</si>
  <si>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</si>
  <si>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</si>
  <si>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</si>
  <si>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</si>
  <si>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</si>
  <si>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</si>
  <si>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</si>
  <si>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</si>
  <si>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</si>
  <si>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</si>
  <si>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</si>
  <si>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</si>
  <si>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</si>
  <si>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</si>
  <si>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</si>
  <si>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</si>
  <si>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</si>
  <si>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</si>
  <si>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</si>
  <si>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</si>
  <si>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</si>
  <si>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</si>
  <si>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</si>
  <si>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</si>
  <si>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</si>
  <si>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</si>
  <si>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</si>
  <si>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</si>
  <si>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</si>
  <si>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</si>
  <si>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</si>
  <si>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</si>
  <si>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</si>
  <si>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</si>
  <si>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</si>
  <si>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</si>
  <si>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</si>
  <si>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</si>
  <si>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</si>
  <si>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</si>
  <si>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</si>
  <si>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</si>
  <si>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</si>
  <si>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</si>
  <si>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</si>
  <si>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</si>
  <si>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</si>
  <si>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</si>
  <si>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</si>
  <si>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</si>
  <si>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</si>
  <si>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</si>
  <si>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</si>
  <si>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</si>
  <si>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</si>
  <si>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</si>
  <si>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</si>
  <si>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</si>
  <si>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</si>
  <si>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</si>
  <si>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</si>
  <si>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</si>
  <si>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</si>
  <si>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</si>
  <si>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</si>
  <si>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</si>
  <si>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</si>
  <si>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</si>
  <si>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</si>
  <si>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</si>
  <si>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</si>
  <si>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</si>
  <si>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</si>
  <si>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</si>
  <si>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</si>
  <si>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</si>
  <si>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</si>
  <si>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</si>
  <si>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</si>
  <si>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</si>
  <si>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</si>
  <si>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</si>
  <si>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</si>
  <si>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</si>
  <si>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</si>
  <si>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</si>
  <si>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</si>
  <si>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</si>
  <si>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</si>
  <si>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</si>
  <si>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</si>
  <si>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</si>
  <si>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</si>
  <si>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</si>
  <si>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</si>
  <si>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</si>
  <si>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</si>
  <si>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</si>
  <si>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</si>
  <si>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</si>
  <si>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</si>
  <si>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</si>
  <si>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</si>
  <si>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</si>
  <si>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</si>
  <si>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</si>
  <si>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</si>
  <si>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</si>
  <si>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</si>
  <si>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</si>
  <si>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</si>
  <si>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</si>
  <si>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</si>
  <si>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</si>
  <si>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</si>
  <si>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</si>
  <si>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</si>
  <si>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</si>
  <si>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</si>
  <si>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</si>
  <si>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</si>
  <si>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</si>
  <si>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</si>
  <si>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</si>
  <si>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</si>
  <si>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</si>
  <si>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</si>
  <si>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</si>
  <si>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</si>
  <si>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</si>
  <si>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</si>
  <si>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</si>
  <si>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</si>
  <si>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</si>
  <si>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</si>
  <si>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</si>
  <si>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</si>
  <si>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</si>
  <si>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</si>
  <si>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</si>
  <si>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</si>
  <si>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</si>
  <si>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</si>
  <si>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</si>
  <si>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</si>
  <si>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</si>
  <si>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</si>
  <si>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</si>
  <si>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</si>
  <si>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</si>
  <si>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</si>
  <si>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</si>
  <si>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</si>
  <si>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</si>
  <si>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</si>
  <si>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</si>
  <si>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</si>
  <si>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</si>
  <si>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</si>
  <si>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</si>
  <si>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</si>
  <si>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</si>
  <si>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</si>
  <si>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</si>
  <si>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</si>
  <si>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</si>
  <si>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</si>
  <si>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</si>
  <si>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</si>
  <si>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</si>
  <si>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</si>
  <si>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</si>
  <si>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</si>
  <si>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</si>
  <si>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</si>
  <si>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</si>
  <si>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</si>
  <si>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</si>
  <si>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</si>
  <si>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</si>
  <si>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</si>
  <si>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</si>
  <si>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</si>
  <si>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</si>
  <si>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</si>
  <si>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</si>
  <si>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</si>
  <si>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</si>
  <si>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</si>
  <si>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</si>
  <si>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</si>
  <si>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</si>
  <si>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</si>
  <si>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</si>
  <si>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</si>
  <si>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</si>
  <si>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</si>
  <si>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</si>
  <si>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</si>
  <si>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</si>
  <si>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</si>
  <si>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</si>
  <si>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</si>
  <si>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</si>
  <si>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</si>
  <si>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</si>
  <si>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</si>
  <si>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</si>
  <si>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</si>
  <si>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</si>
  <si>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</si>
  <si>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</si>
  <si>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</si>
  <si>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</si>
  <si>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</si>
  <si>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</si>
  <si>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</si>
  <si>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</si>
  <si>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</si>
  <si>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</si>
  <si>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</si>
  <si>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</si>
  <si>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</si>
  <si>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</si>
  <si>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</si>
  <si>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</si>
  <si>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</si>
  <si>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</si>
  <si>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</si>
  <si>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</si>
  <si>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</si>
  <si>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</si>
  <si>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</si>
  <si>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</si>
  <si>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</si>
  <si>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</si>
  <si>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</si>
  <si>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</si>
  <si>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</si>
  <si>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</si>
  <si>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</si>
  <si>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</si>
  <si>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</si>
  <si>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</si>
  <si>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</si>
  <si>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</si>
  <si>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</si>
  <si>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</si>
  <si>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</si>
  <si>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</si>
  <si>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</si>
  <si>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</si>
  <si>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</si>
  <si>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</si>
  <si>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</si>
  <si>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</si>
  <si>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</si>
  <si>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</si>
  <si>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</si>
  <si>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</si>
  <si>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</si>
  <si>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</si>
  <si>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</si>
  <si>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</si>
  <si>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</si>
  <si>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</si>
  <si>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</si>
  <si>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</si>
  <si>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</si>
  <si>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</si>
  <si>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</si>
  <si>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</si>
  <si>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</si>
  <si>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</si>
  <si>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</si>
  <si>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</si>
  <si>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</si>
  <si>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</si>
  <si>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</si>
  <si>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</si>
  <si>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</si>
  <si>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</si>
  <si>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</si>
  <si>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</si>
  <si>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</si>
  <si>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</si>
  <si>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</si>
  <si>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</si>
  <si>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</si>
  <si>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</si>
  <si>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</si>
  <si>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</si>
  <si>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</si>
  <si>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</si>
  <si>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</si>
  <si>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</si>
  <si>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</si>
  <si>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</si>
  <si>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</si>
  <si>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</si>
  <si>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</si>
  <si>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</si>
  <si>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</si>
  <si>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</si>
  <si>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</si>
  <si>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</si>
  <si>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</si>
  <si>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</si>
  <si>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</si>
  <si>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</si>
  <si>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</si>
  <si>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</si>
  <si>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</si>
  <si>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</si>
  <si>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</si>
  <si>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</si>
  <si>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</si>
  <si>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</si>
  <si>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</si>
  <si>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</si>
  <si>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</si>
  <si>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</si>
  <si>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</si>
  <si>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</si>
  <si>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</si>
  <si>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</si>
  <si>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</si>
  <si>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</si>
  <si>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</si>
  <si>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</si>
  <si>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</si>
  <si>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</si>
  <si>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</si>
  <si>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</si>
  <si>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</si>
  <si>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</si>
  <si>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</si>
  <si>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</si>
  <si>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</si>
  <si>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</si>
  <si>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</si>
  <si>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</si>
  <si>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</si>
  <si>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</si>
  <si>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</si>
  <si>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</si>
  <si>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</si>
  <si>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</si>
  <si>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</si>
  <si>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</si>
  <si>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</si>
  <si>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</si>
  <si>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</si>
  <si>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</si>
  <si>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</si>
  <si>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</si>
  <si>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</si>
  <si>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</si>
  <si>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</si>
  <si>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</si>
  <si>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</si>
  <si>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</si>
  <si>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</si>
  <si>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</si>
  <si>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</si>
  <si>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</si>
  <si>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</si>
  <si>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</si>
  <si>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</si>
  <si>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</si>
  <si>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</si>
  <si>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</si>
  <si>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</si>
  <si>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</si>
  <si>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</si>
  <si>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</si>
  <si>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</si>
  <si>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</si>
  <si>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</si>
  <si>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</si>
  <si>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</si>
  <si>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</si>
  <si>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</si>
  <si>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</si>
  <si>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</si>
  <si>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</si>
  <si>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</si>
  <si>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</si>
  <si>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</si>
  <si>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</si>
  <si>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</si>
  <si>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</si>
  <si>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</si>
  <si>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</si>
  <si>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</si>
  <si>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</si>
  <si>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</si>
  <si>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</si>
  <si>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</si>
  <si>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</si>
  <si>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</si>
  <si>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</si>
  <si>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</si>
  <si>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</si>
  <si>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</si>
  <si>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</si>
  <si>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</si>
  <si>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</si>
  <si>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</si>
  <si>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</si>
  <si>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</si>
  <si>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</si>
  <si>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</si>
  <si>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</si>
  <si>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</si>
  <si>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</si>
  <si>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</si>
  <si>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</si>
  <si>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</si>
  <si>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</si>
  <si>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</si>
  <si>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</si>
  <si>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</si>
  <si>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</si>
  <si>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</si>
  <si>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</si>
  <si>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</si>
  <si>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</si>
  <si>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</si>
  <si>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</si>
  <si>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</si>
  <si>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</si>
  <si>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</si>
  <si>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</si>
  <si>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</si>
  <si>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</si>
  <si>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</si>
  <si>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</si>
  <si>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</si>
  <si>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</si>
  <si>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</si>
  <si>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</si>
  <si>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</si>
  <si>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</si>
  <si>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</si>
  <si>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</si>
  <si>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</si>
  <si>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</si>
  <si>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</si>
  <si>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</si>
  <si>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</si>
  <si>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</si>
  <si>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</si>
  <si>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</si>
  <si>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</si>
  <si>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</si>
  <si>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</si>
  <si>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</si>
  <si>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</si>
  <si>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</si>
  <si>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</si>
  <si>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</si>
  <si>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</si>
  <si>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</si>
  <si>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</si>
  <si>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</si>
  <si>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</si>
  <si>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</si>
  <si>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</si>
  <si>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</si>
  <si>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</si>
  <si>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</si>
  <si>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</si>
  <si>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</si>
  <si>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</si>
  <si>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</si>
  <si>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</si>
  <si>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</si>
  <si>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</si>
  <si>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</si>
  <si>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</si>
  <si>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</si>
  <si>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</si>
  <si>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</si>
  <si>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</si>
  <si>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</si>
  <si>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</si>
  <si>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</si>
  <si>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</si>
  <si>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</si>
  <si>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</si>
  <si>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</si>
  <si>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</si>
  <si>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</si>
  <si>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</si>
  <si>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</si>
  <si>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</si>
  <si>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</si>
  <si>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</si>
  <si>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</si>
  <si>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</si>
  <si>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</si>
  <si>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</si>
  <si>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</si>
  <si>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</si>
  <si>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</si>
  <si>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</si>
  <si>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</si>
  <si>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</si>
  <si>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</si>
  <si>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</si>
  <si>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</si>
  <si>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</si>
  <si>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</si>
  <si>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</si>
  <si>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</si>
  <si>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</si>
  <si>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</si>
  <si>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</si>
  <si>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</si>
  <si>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</si>
  <si>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</si>
  <si>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</si>
  <si>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</si>
  <si>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</si>
  <si>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</si>
  <si>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</si>
  <si>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</si>
  <si>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</si>
  <si>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</si>
  <si>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</si>
  <si>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</si>
  <si>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</si>
  <si>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</si>
  <si>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</si>
  <si>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</si>
  <si>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</si>
  <si>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</si>
  <si>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</si>
  <si>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</si>
  <si>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</si>
  <si>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</si>
  <si>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</si>
  <si>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</si>
  <si>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</si>
  <si>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</si>
  <si>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</si>
  <si>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</si>
  <si>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</si>
  <si>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</si>
  <si>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</si>
  <si>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</si>
  <si>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</si>
  <si>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</si>
  <si>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</si>
  <si>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</si>
  <si>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</si>
  <si>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</si>
  <si>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</si>
  <si>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</si>
  <si>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</si>
  <si>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</si>
  <si>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</si>
  <si>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</si>
  <si>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</si>
  <si>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</si>
  <si>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</si>
  <si>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</si>
  <si>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</si>
  <si>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</si>
  <si>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</si>
  <si>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</si>
  <si>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</si>
  <si>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</si>
  <si>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</si>
  <si>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</si>
  <si>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</si>
  <si>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</si>
  <si>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</si>
  <si>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</si>
  <si>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</si>
  <si>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</si>
  <si>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</si>
  <si>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</si>
  <si>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</si>
  <si>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</si>
  <si>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</si>
  <si>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</si>
  <si>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</si>
  <si>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</si>
  <si>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</si>
  <si>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</si>
  <si>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</si>
  <si>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</si>
  <si>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</si>
  <si>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</si>
  <si>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</si>
  <si>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</si>
  <si>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</si>
  <si>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</si>
  <si>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</si>
  <si>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</si>
  <si>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</si>
  <si>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</si>
  <si>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</si>
  <si>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</si>
  <si>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</si>
  <si>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</si>
  <si>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</si>
  <si>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</si>
  <si>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</si>
  <si>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</si>
  <si>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</si>
  <si>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</si>
  <si>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</si>
  <si>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</si>
  <si>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</si>
  <si>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</si>
  <si>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</si>
  <si>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</si>
  <si>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</si>
  <si>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</si>
  <si>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</si>
  <si>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</si>
  <si>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</si>
  <si>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</si>
  <si>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</si>
  <si>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</si>
  <si>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</si>
  <si>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</si>
  <si>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</si>
  <si>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</si>
  <si>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</si>
  <si>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</si>
  <si>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</si>
  <si>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</si>
  <si>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</si>
  <si>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</si>
  <si>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</si>
  <si>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</si>
  <si>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</si>
  <si>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</si>
  <si>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</si>
  <si>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</si>
  <si>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</si>
  <si>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</si>
  <si>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</si>
  <si>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</si>
  <si>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</si>
  <si>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</si>
  <si>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</si>
  <si>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</si>
  <si>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</si>
  <si>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</si>
  <si>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</si>
  <si>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</si>
  <si>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</si>
  <si>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</si>
  <si>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</si>
  <si>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</si>
  <si>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</si>
  <si>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</si>
  <si>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</si>
  <si>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</si>
  <si>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</si>
  <si>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</si>
  <si>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</si>
  <si>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</si>
  <si>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</si>
  <si>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</si>
  <si>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</si>
  <si>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</si>
  <si>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</si>
  <si>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</si>
  <si>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</si>
  <si>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</si>
  <si>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</si>
  <si>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</si>
  <si>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</si>
  <si>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</si>
  <si>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</si>
  <si>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</si>
  <si>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</si>
  <si>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</si>
  <si>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</si>
  <si>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</si>
  <si>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</si>
  <si>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</si>
  <si>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</si>
  <si>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</si>
  <si>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</si>
  <si>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</si>
  <si>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</si>
  <si>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</si>
  <si>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</si>
  <si>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</si>
  <si>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</si>
  <si>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</si>
  <si>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</si>
  <si>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</si>
  <si>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</si>
  <si>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</si>
  <si>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</si>
  <si>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</si>
  <si>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</si>
  <si>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</si>
  <si>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</si>
  <si>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</si>
  <si>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</si>
  <si>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</si>
  <si>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</si>
  <si>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</si>
  <si>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</si>
  <si>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</si>
  <si>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</si>
  <si>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</si>
  <si>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</si>
  <si>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</si>
  <si>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</si>
  <si>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</si>
  <si>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</si>
  <si>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</si>
  <si>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</si>
  <si>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</si>
  <si>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</si>
  <si>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</si>
  <si>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</si>
  <si>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</si>
  <si>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</si>
  <si>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</si>
  <si>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</si>
  <si>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</si>
  <si>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</si>
  <si>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</si>
  <si>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</si>
  <si>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</si>
  <si>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</si>
  <si>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</si>
  <si>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</si>
  <si>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</si>
  <si>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</si>
  <si>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</si>
  <si>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</si>
  <si>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</si>
  <si>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</si>
  <si>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</si>
  <si>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</si>
  <si>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</si>
  <si>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</si>
  <si>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</si>
  <si>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</si>
  <si>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</si>
  <si>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</si>
  <si>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</si>
  <si>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</si>
  <si>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</si>
  <si>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</si>
  <si>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</si>
  <si>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</si>
  <si>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</si>
  <si>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</si>
  <si>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</si>
  <si>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</si>
  <si>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</si>
  <si>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</si>
  <si>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</si>
  <si>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</si>
  <si>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</si>
  <si>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</si>
  <si>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</si>
  <si>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</si>
  <si>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</si>
  <si>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</si>
  <si>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</si>
  <si>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</si>
  <si>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</si>
  <si>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</si>
  <si>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</si>
  <si>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</si>
  <si>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</si>
  <si>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</si>
  <si>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</si>
  <si>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</si>
  <si>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</si>
  <si>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</si>
  <si>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</si>
  <si>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</si>
  <si>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</si>
  <si>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</si>
  <si>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</si>
  <si>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</si>
  <si>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</si>
  <si>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</si>
  <si>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</si>
  <si>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</si>
  <si>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</si>
  <si>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</si>
  <si>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</si>
  <si>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</si>
  <si>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</si>
  <si>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</si>
  <si>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</si>
  <si>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</si>
  <si>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</si>
  <si>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</si>
  <si>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</si>
  <si>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</si>
  <si>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</si>
  <si>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</si>
  <si>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</si>
  <si>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</si>
  <si>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</si>
  <si>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</si>
  <si>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</si>
  <si>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</si>
  <si>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</si>
  <si>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</si>
  <si>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</si>
  <si>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</si>
  <si>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</si>
  <si>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</si>
  <si>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</si>
  <si>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</si>
  <si>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</si>
  <si>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</si>
  <si>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</si>
  <si>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</si>
  <si>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</si>
  <si>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</si>
  <si>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</si>
  <si>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</si>
  <si>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</si>
  <si>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</si>
  <si>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</si>
  <si>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</si>
  <si>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</si>
  <si>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</si>
  <si>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</si>
  <si>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</si>
  <si>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</si>
  <si>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</si>
  <si>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</si>
  <si>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</si>
  <si>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</si>
  <si>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</si>
  <si>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</si>
  <si>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</si>
  <si>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</si>
  <si>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</si>
  <si>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</si>
  <si>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</si>
  <si>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</si>
  <si>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</si>
  <si>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</si>
  <si>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</si>
  <si>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</si>
  <si>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</si>
  <si>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</si>
  <si>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</si>
  <si>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</si>
  <si>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</si>
  <si>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</si>
  <si>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</si>
  <si>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</si>
  <si>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</si>
  <si>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</si>
  <si>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</si>
  <si>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</si>
  <si>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</si>
  <si>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</si>
  <si>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</si>
  <si>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</si>
  <si>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</si>
  <si>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</si>
  <si>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</si>
  <si>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</si>
  <si>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</si>
  <si>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</si>
  <si>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</si>
  <si>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</si>
  <si>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</si>
  <si>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</si>
  <si>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</si>
  <si>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</si>
  <si>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</si>
  <si>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</si>
  <si>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</si>
  <si>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</si>
  <si>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</si>
  <si>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</si>
  <si>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</si>
  <si>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</si>
  <si>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</si>
  <si>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</si>
  <si>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</si>
  <si>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</si>
  <si>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</si>
  <si>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</si>
  <si>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</si>
  <si>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</si>
  <si>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</si>
  <si>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</si>
  <si>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</si>
  <si>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</si>
  <si>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</si>
  <si>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</si>
  <si>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</si>
  <si>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</si>
  <si>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</si>
  <si>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</si>
  <si>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</si>
  <si>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</si>
  <si>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</si>
  <si>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</si>
  <si>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</si>
  <si>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</si>
  <si>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</si>
  <si>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</si>
  <si>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</si>
  <si>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</si>
  <si>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</si>
  <si>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</si>
  <si>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</si>
  <si>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</si>
  <si>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</si>
  <si>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</si>
  <si>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</si>
  <si>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</si>
  <si>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</si>
  <si>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</si>
  <si>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</si>
  <si>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</si>
  <si>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</si>
  <si>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</si>
  <si>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</si>
  <si>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</si>
  <si>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</si>
  <si>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</si>
  <si>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</si>
  <si>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</si>
  <si>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</si>
  <si>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</si>
  <si>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</si>
  <si>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</si>
  <si>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</si>
  <si>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</si>
  <si>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</si>
  <si>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</si>
  <si>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</si>
  <si>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</si>
  <si>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</si>
  <si>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</si>
  <si>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</si>
  <si>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</si>
  <si>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</si>
  <si>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</si>
  <si>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</si>
  <si>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</si>
  <si>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</si>
  <si>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</si>
  <si>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</si>
  <si>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</si>
  <si>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</si>
  <si>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</si>
  <si>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</si>
  <si>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</si>
  <si>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</si>
  <si>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</si>
  <si>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</si>
  <si>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</si>
  <si>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</si>
  <si>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</si>
  <si>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</si>
  <si>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</si>
  <si>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</si>
  <si>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</si>
  <si>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</si>
  <si>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</si>
  <si>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</si>
  <si>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</si>
  <si>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</si>
  <si>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</si>
  <si>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</si>
  <si>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</si>
  <si>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</si>
  <si>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</si>
  <si>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</si>
  <si>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</si>
  <si>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</si>
  <si>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</si>
  <si>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</si>
  <si>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</si>
  <si>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</si>
  <si>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</si>
  <si>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</si>
  <si>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</si>
  <si>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</si>
  <si>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</si>
  <si>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</si>
  <si>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</si>
  <si>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</si>
  <si>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</si>
  <si>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</si>
  <si>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</si>
  <si>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</si>
  <si>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</si>
  <si>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</si>
  <si>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</si>
  <si>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</si>
  <si>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</si>
  <si>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</si>
  <si>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</si>
  <si>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</si>
  <si>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</si>
  <si>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</si>
  <si>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</si>
  <si>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</si>
  <si>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</si>
  <si>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</si>
  <si>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</si>
  <si>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</si>
  <si>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</si>
  <si>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</si>
  <si>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</si>
  <si>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</si>
  <si>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</si>
  <si>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</si>
  <si>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</si>
  <si>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</si>
  <si>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</si>
  <si>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</si>
  <si>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</si>
  <si>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</si>
  <si>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</si>
  <si>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</si>
  <si>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</si>
  <si>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</si>
  <si>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</si>
  <si>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</si>
  <si>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</si>
  <si>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</si>
  <si>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</si>
  <si>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</si>
  <si>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</si>
  <si>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</si>
  <si>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</si>
  <si>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</si>
  <si>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</si>
  <si>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</si>
  <si>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</si>
  <si>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</si>
  <si>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</si>
  <si>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</si>
  <si>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</si>
  <si>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</si>
  <si>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</si>
  <si>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</si>
  <si>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</si>
  <si>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</si>
  <si>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</si>
  <si>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</si>
  <si>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</si>
  <si>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</si>
  <si>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</si>
  <si>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</si>
  <si>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</si>
  <si>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</si>
  <si>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</si>
  <si>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</si>
  <si>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</si>
  <si>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</si>
  <si>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</si>
  <si>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</si>
  <si>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</si>
  <si>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</si>
  <si>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</si>
  <si>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</si>
  <si>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</si>
  <si>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</si>
  <si>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</si>
  <si>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</si>
  <si>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</si>
  <si>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</si>
  <si>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</si>
  <si>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</si>
  <si>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</si>
  <si>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</si>
  <si>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</si>
  <si>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</si>
  <si>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</si>
  <si>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</si>
  <si>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</si>
  <si>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</si>
  <si>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</si>
  <si>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</si>
  <si>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</si>
  <si>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</si>
  <si>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</si>
  <si>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</si>
  <si>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</si>
  <si>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</si>
  <si>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</si>
  <si>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</si>
  <si>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</si>
  <si>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</si>
  <si>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</si>
  <si>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</si>
  <si>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</si>
  <si>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</si>
  <si>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</si>
  <si>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</si>
  <si>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</si>
  <si>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</si>
  <si>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</si>
  <si>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</si>
  <si>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</si>
  <si>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</si>
  <si>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</si>
  <si>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</si>
  <si>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</si>
  <si>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</si>
  <si>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</si>
  <si>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</si>
  <si>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</si>
  <si>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</si>
  <si>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</si>
  <si>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</si>
  <si>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</si>
  <si>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</si>
  <si>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</si>
  <si>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</si>
  <si>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</si>
  <si>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</si>
  <si>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</si>
  <si>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</si>
  <si>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</si>
  <si>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</si>
  <si>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</si>
  <si>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</si>
  <si>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</si>
  <si>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</si>
  <si>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</si>
  <si>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</si>
  <si>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</si>
  <si>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</si>
  <si>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</si>
  <si>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</si>
  <si>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</si>
  <si>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</si>
  <si>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</si>
  <si>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</si>
  <si>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</si>
  <si>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</si>
  <si>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</si>
  <si>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</si>
  <si>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</si>
  <si>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</si>
  <si>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</si>
  <si>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</si>
  <si>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</si>
  <si>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</si>
  <si>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</si>
  <si>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</si>
  <si>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</si>
  <si>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</si>
  <si>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</si>
  <si>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</si>
  <si>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</si>
  <si>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</si>
  <si>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</si>
  <si>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</si>
  <si>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</si>
  <si>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</si>
  <si>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</si>
  <si>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</si>
  <si>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</si>
  <si>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</si>
  <si>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</si>
  <si>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</si>
  <si>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</si>
  <si>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</si>
  <si>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</si>
  <si>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</si>
  <si>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</si>
  <si>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</si>
  <si>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</si>
  <si>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</si>
  <si>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</si>
  <si>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</si>
  <si>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</si>
  <si>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</si>
  <si>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</si>
  <si>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</si>
  <si>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</si>
  <si>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</si>
  <si>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</si>
  <si>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</si>
  <si>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</si>
  <si>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</si>
  <si>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</si>
  <si>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</si>
  <si>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</si>
  <si>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</si>
  <si>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</si>
  <si>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</si>
  <si>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</si>
  <si>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</si>
  <si>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</si>
  <si>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</si>
  <si>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</si>
  <si>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</si>
  <si>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</si>
  <si>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</si>
  <si>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</si>
  <si>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</si>
  <si>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</si>
  <si>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</si>
  <si>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</si>
  <si>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</si>
  <si>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</si>
  <si>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</si>
  <si>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</si>
  <si>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</si>
  <si>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</si>
  <si>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</si>
  <si>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</si>
  <si>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</si>
  <si>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</si>
  <si>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</si>
  <si>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</si>
  <si>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</si>
  <si>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</si>
  <si>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</si>
  <si>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</si>
  <si>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</si>
  <si>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</si>
  <si>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</si>
  <si>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</si>
  <si>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</si>
  <si>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</si>
  <si>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</si>
  <si>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</si>
  <si>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</si>
  <si>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</si>
  <si>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</si>
  <si>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</si>
  <si>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</si>
  <si>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</si>
  <si>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</si>
  <si>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</si>
  <si>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</si>
  <si>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</si>
  <si>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</si>
  <si>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</si>
  <si>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</si>
  <si>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</si>
  <si>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</si>
  <si>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</si>
  <si>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</si>
  <si>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</si>
  <si>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</si>
  <si>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</si>
  <si>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</si>
  <si>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</si>
  <si>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</si>
  <si>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</si>
  <si>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</si>
  <si>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</si>
  <si>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</si>
  <si>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</si>
  <si>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</si>
  <si>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</si>
  <si>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</si>
  <si>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</si>
  <si>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</si>
  <si>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</si>
  <si>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</si>
  <si>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</si>
  <si>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</si>
  <si>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</si>
  <si>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</si>
  <si>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</si>
  <si>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</si>
  <si>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</si>
  <si>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</si>
  <si>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</si>
  <si>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</si>
  <si>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</si>
  <si>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</si>
  <si>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</si>
  <si>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</si>
  <si>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</si>
  <si>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</si>
  <si>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</si>
  <si>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</si>
  <si>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</si>
  <si>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</si>
  <si>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</si>
  <si>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</si>
  <si>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</si>
  <si>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</si>
  <si>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</si>
  <si>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</si>
  <si>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</si>
  <si>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</si>
  <si>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</si>
  <si>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</si>
  <si>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</si>
  <si>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</si>
  <si>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</si>
  <si>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</si>
  <si>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</si>
  <si>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</si>
  <si>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</si>
  <si>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</si>
  <si>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</si>
  <si>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</si>
  <si>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</si>
  <si>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</si>
  <si>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</si>
  <si>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</si>
  <si>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</si>
  <si>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</si>
  <si>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</si>
  <si>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</si>
  <si>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</si>
  <si>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</si>
  <si>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</si>
  <si>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</si>
  <si>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</si>
  <si>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</si>
  <si>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</si>
  <si>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</si>
  <si>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</si>
  <si>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</si>
  <si>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</si>
  <si>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</si>
  <si>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</si>
  <si>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</si>
  <si>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</si>
  <si>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</si>
  <si>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</si>
  <si>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</si>
  <si>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</si>
  <si>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</si>
  <si>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</si>
  <si>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</si>
  <si>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</si>
  <si>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</si>
  <si>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</si>
  <si>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</si>
  <si>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</si>
  <si>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</si>
  <si>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</si>
  <si>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</si>
  <si>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</si>
  <si>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</si>
  <si>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</si>
  <si>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</si>
  <si>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</si>
  <si>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</si>
  <si>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</si>
  <si>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</si>
  <si>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</si>
  <si>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</si>
  <si>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</si>
  <si>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</si>
  <si>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</si>
  <si>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</si>
  <si>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</si>
  <si>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</si>
  <si>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</si>
  <si>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</si>
  <si>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</si>
  <si>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</si>
  <si>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</si>
  <si>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</si>
  <si>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</si>
  <si>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</si>
  <si>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</si>
  <si>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</si>
  <si>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</si>
  <si>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</si>
  <si>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</si>
  <si>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</si>
  <si>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</si>
  <si>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</si>
  <si>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</si>
  <si>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</si>
  <si>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</si>
  <si>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</si>
  <si>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</si>
  <si>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</si>
  <si>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</si>
  <si>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</si>
  <si>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</si>
  <si>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</si>
  <si>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</si>
  <si>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</si>
  <si>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</si>
  <si>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</si>
  <si>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</si>
  <si>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</si>
  <si>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</si>
  <si>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</si>
  <si>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</si>
  <si>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</si>
  <si>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</si>
  <si>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</si>
  <si>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</si>
  <si>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</si>
  <si>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</si>
  <si>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</si>
  <si>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</si>
  <si>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</si>
  <si>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</si>
  <si>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</si>
  <si>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</si>
  <si>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</si>
  <si>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</si>
  <si>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</si>
  <si>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</si>
  <si>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</si>
  <si>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</si>
  <si>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</si>
  <si>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</si>
  <si>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</si>
  <si>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</si>
  <si>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</si>
  <si>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</si>
  <si>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</si>
  <si>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</si>
  <si>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</si>
  <si>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</si>
  <si>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</si>
  <si>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</si>
  <si>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</si>
  <si>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</si>
  <si>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</si>
  <si>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</si>
  <si>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</si>
  <si>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</si>
  <si>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</si>
  <si>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</si>
  <si>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</si>
  <si>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</si>
  <si>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</si>
  <si>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</si>
  <si>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</si>
  <si>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</si>
  <si>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</si>
  <si>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</si>
  <si>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</si>
  <si>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</si>
  <si>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</si>
  <si>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</si>
  <si>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</si>
  <si>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</si>
  <si>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</si>
  <si>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</si>
  <si>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</si>
  <si>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</si>
  <si>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</si>
  <si>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</si>
  <si>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</si>
  <si>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</si>
  <si>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</si>
  <si>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</si>
  <si>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</si>
  <si>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</si>
  <si>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</si>
  <si>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</si>
  <si>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</si>
  <si>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</si>
  <si>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</si>
  <si>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</si>
  <si>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</si>
  <si>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</si>
  <si>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</si>
  <si>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</si>
  <si>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</si>
  <si>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</si>
  <si>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</si>
  <si>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</si>
  <si>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</si>
  <si>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</si>
  <si>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</si>
  <si>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</si>
  <si>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</si>
  <si>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</si>
  <si>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</si>
  <si>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</si>
  <si>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</si>
  <si>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</si>
  <si>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</si>
  <si>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</si>
  <si>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</si>
  <si>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</si>
  <si>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</si>
  <si>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</si>
  <si>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</si>
  <si>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</si>
  <si>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</si>
  <si>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</si>
  <si>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</si>
  <si>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</si>
  <si>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</si>
  <si>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</si>
  <si>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</si>
  <si>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</si>
  <si>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</si>
  <si>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</si>
  <si>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</si>
  <si>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</si>
  <si>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</si>
  <si>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</si>
  <si>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</si>
  <si>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</si>
  <si>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</si>
  <si>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</si>
  <si>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</si>
  <si>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</si>
  <si>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</si>
  <si>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</si>
  <si>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</si>
  <si>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</si>
  <si>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</si>
  <si>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</si>
  <si>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</si>
  <si>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</si>
  <si>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</si>
  <si>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</si>
  <si>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</si>
  <si>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</si>
  <si>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</si>
  <si>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</si>
  <si>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</si>
  <si>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</si>
  <si>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</si>
  <si>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</si>
  <si>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</si>
  <si>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</si>
  <si>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</si>
  <si>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</si>
  <si>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</si>
  <si>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</si>
  <si>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</si>
  <si>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</si>
  <si>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</si>
  <si>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</si>
  <si>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</si>
  <si>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</si>
  <si>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</si>
  <si>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</si>
  <si>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</si>
  <si>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</si>
  <si>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</si>
  <si>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</si>
  <si>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</si>
  <si>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</si>
  <si>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</si>
  <si>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</si>
  <si>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</si>
  <si>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</si>
  <si>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</si>
  <si>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</si>
  <si>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</si>
  <si>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</si>
  <si>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</si>
  <si>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</si>
  <si>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</si>
  <si>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</si>
  <si>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</si>
  <si>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</si>
  <si>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</si>
  <si>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</si>
  <si>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</si>
  <si>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</si>
  <si>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</si>
  <si>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</si>
  <si>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</si>
  <si>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</si>
  <si>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</si>
  <si>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</si>
  <si>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</si>
  <si>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</si>
  <si>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</si>
  <si>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</si>
  <si>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</si>
  <si>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</si>
  <si>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</si>
  <si>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</si>
  <si>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</si>
  <si>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</si>
  <si>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</si>
  <si>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</si>
  <si>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</si>
  <si>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</si>
  <si>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</si>
  <si>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</si>
  <si>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</si>
  <si>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</si>
  <si>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</si>
  <si>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</si>
  <si>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</si>
  <si>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</si>
  <si>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</si>
  <si>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</si>
  <si>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</si>
  <si>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</si>
  <si>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</si>
  <si>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</si>
  <si>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</si>
  <si>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</si>
  <si>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</si>
  <si>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</si>
  <si>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</si>
  <si>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</si>
  <si>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</si>
  <si>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</si>
  <si>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</si>
  <si>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</si>
  <si>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</si>
  <si>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</si>
  <si>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</si>
  <si>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</si>
  <si>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</si>
  <si>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</si>
  <si>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</si>
  <si>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</si>
  <si>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</si>
  <si>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</si>
  <si>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</si>
  <si>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</si>
  <si>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</si>
  <si>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</si>
  <si>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</si>
  <si>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</si>
  <si>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</si>
  <si>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</si>
  <si>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</si>
  <si>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</si>
  <si>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</si>
  <si>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</si>
  <si>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</si>
  <si>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</si>
  <si>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</si>
  <si>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</si>
  <si>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</si>
  <si>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</si>
  <si>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</si>
  <si>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</si>
  <si>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</si>
  <si>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</si>
  <si>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</si>
  <si>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</si>
  <si>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</si>
  <si>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</si>
  <si>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</si>
  <si>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</si>
  <si>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</si>
  <si>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</si>
  <si>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</si>
  <si>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</si>
  <si>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</si>
  <si>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</si>
  <si>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</si>
  <si>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</si>
  <si>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</si>
  <si>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</si>
  <si>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</si>
  <si>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</si>
  <si>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</si>
  <si>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</si>
  <si>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</si>
  <si>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</si>
  <si>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</si>
  <si>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</si>
  <si>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</si>
  <si>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</si>
  <si>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</si>
  <si>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</si>
  <si>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</si>
  <si>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</si>
  <si>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</si>
  <si>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</si>
  <si>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</si>
  <si>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</si>
  <si>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</si>
  <si>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</si>
  <si>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</si>
  <si>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</si>
  <si>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</si>
  <si>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</si>
  <si>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</si>
  <si>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</si>
  <si>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</si>
  <si>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</si>
  <si>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</si>
  <si>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</si>
  <si>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</si>
  <si>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</si>
  <si>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</si>
  <si>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</si>
  <si>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</si>
  <si>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</si>
  <si>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</si>
  <si>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</si>
  <si>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</si>
  <si>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</si>
  <si>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</si>
  <si>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</si>
  <si>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</si>
  <si>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</si>
  <si>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</si>
  <si>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</si>
  <si>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</si>
  <si>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</si>
  <si>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</si>
  <si>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</si>
  <si>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</si>
  <si>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</si>
  <si>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</si>
  <si>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</si>
  <si>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</si>
  <si>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</si>
  <si>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</si>
  <si>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</si>
  <si>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</si>
  <si>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</si>
  <si>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</si>
  <si>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</si>
  <si>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</si>
  <si>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</si>
  <si>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</si>
  <si>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</si>
  <si>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</si>
  <si>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</si>
  <si>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</si>
  <si>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</si>
  <si>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</si>
  <si>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</si>
  <si>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</si>
  <si>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</si>
  <si>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</si>
  <si>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</si>
  <si>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</si>
  <si>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</si>
  <si>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</si>
  <si>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</si>
  <si>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</si>
  <si>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</si>
  <si>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</si>
  <si>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</si>
  <si>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</si>
  <si>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</si>
  <si>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</si>
  <si>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</si>
  <si>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</si>
  <si>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</si>
  <si>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</si>
  <si>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</si>
  <si>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</si>
  <si>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</si>
  <si>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</si>
  <si>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</si>
  <si>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</si>
  <si>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</si>
  <si>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</si>
  <si>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</si>
  <si>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</si>
  <si>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</si>
  <si>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</si>
  <si>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</si>
  <si>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</si>
  <si>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</si>
  <si>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</si>
  <si>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</si>
  <si>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</si>
  <si>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</si>
  <si>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</si>
  <si>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</si>
  <si>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</si>
  <si>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</si>
  <si>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</si>
  <si>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</si>
  <si>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</si>
  <si>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</si>
  <si>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</si>
  <si>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</si>
  <si>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</si>
  <si>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</si>
  <si>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</si>
  <si>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</si>
  <si>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</si>
  <si>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</si>
  <si>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</si>
  <si>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</si>
  <si>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</si>
  <si>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</si>
  <si>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</si>
  <si>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</si>
  <si>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</si>
  <si>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</si>
  <si>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</si>
  <si>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</si>
  <si>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</si>
  <si>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</si>
  <si>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</si>
  <si>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</si>
  <si>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</si>
  <si>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</si>
  <si>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</si>
  <si>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</si>
  <si>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</si>
  <si>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</si>
  <si>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</si>
  <si>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</si>
  <si>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</si>
  <si>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</si>
  <si>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</si>
  <si>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</si>
  <si>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</si>
  <si>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</si>
  <si>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</si>
  <si>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</si>
  <si>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</si>
  <si>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</si>
  <si>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</si>
  <si>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</si>
  <si>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</si>
  <si>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</si>
  <si>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</si>
  <si>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</si>
  <si>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</si>
  <si>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</si>
  <si>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</si>
  <si>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</si>
  <si>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</si>
  <si>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</si>
  <si>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</si>
  <si>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</si>
  <si>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</si>
  <si>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</si>
  <si>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</si>
  <si>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</si>
  <si>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</si>
  <si>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</si>
  <si>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</si>
  <si>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</si>
  <si>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</si>
  <si>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</si>
  <si>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</si>
  <si>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</si>
  <si>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</si>
  <si>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</si>
  <si>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</si>
  <si>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</si>
  <si>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</si>
  <si>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</si>
  <si>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</si>
  <si>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</si>
  <si>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</si>
  <si>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</si>
  <si>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</si>
  <si>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</si>
  <si>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</si>
  <si>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</si>
  <si>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</si>
  <si>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</si>
  <si>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</si>
  <si>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</si>
  <si>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</si>
  <si>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</si>
  <si>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</si>
  <si>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</si>
  <si>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</si>
  <si>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</si>
  <si>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</si>
  <si>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</si>
  <si>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</si>
  <si>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</si>
  <si>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</si>
  <si>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</si>
  <si>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</si>
  <si>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</si>
  <si>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</si>
  <si>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</si>
  <si>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</si>
  <si>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</si>
  <si>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</si>
  <si>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</si>
  <si>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</si>
  <si>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</si>
  <si>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</si>
  <si>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</si>
  <si>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</si>
  <si>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</si>
  <si>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</si>
  <si>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</si>
  <si>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</si>
  <si>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</si>
  <si>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</si>
  <si>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</si>
  <si>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</si>
  <si>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</si>
  <si>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</si>
  <si>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</si>
  <si>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</si>
  <si>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</si>
  <si>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</si>
  <si>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</si>
  <si>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</si>
  <si>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</si>
  <si>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</si>
  <si>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</si>
  <si>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</si>
  <si>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</si>
  <si>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</si>
  <si>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</si>
  <si>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</si>
  <si>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</si>
  <si>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</si>
  <si>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</si>
  <si>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</si>
  <si>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</si>
  <si>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</si>
  <si>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</si>
  <si>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</si>
  <si>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</si>
  <si>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</si>
  <si>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</si>
  <si>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</si>
  <si>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</si>
  <si>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</si>
  <si>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</si>
  <si>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</si>
  <si>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</si>
  <si>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</si>
  <si>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</si>
  <si>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</si>
  <si>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</si>
  <si>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</si>
  <si>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</si>
  <si>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</si>
  <si>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</si>
  <si>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</si>
  <si>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</si>
  <si>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</si>
  <si>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</si>
  <si>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</si>
  <si>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</si>
  <si>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</si>
  <si>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</si>
  <si>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</si>
  <si>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</si>
  <si>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</si>
  <si>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</si>
  <si>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</si>
  <si>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</si>
  <si>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</si>
  <si>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</si>
  <si>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</si>
  <si>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</si>
  <si>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</si>
  <si>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</si>
  <si>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</si>
  <si>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</si>
  <si>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</si>
  <si>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</si>
  <si>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</si>
  <si>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</si>
  <si>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</si>
  <si>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</si>
  <si>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</si>
  <si>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</si>
  <si>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</si>
  <si>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</si>
  <si>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</si>
  <si>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</si>
  <si>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</si>
  <si>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</si>
  <si>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</si>
  <si>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</si>
  <si>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</si>
  <si>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</si>
  <si>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</si>
  <si>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</si>
  <si>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</si>
  <si>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</si>
  <si>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</si>
  <si>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</si>
  <si>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</si>
  <si>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</si>
  <si>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</si>
  <si>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</si>
  <si>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</si>
  <si>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</si>
  <si>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</si>
  <si>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</si>
  <si>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</si>
  <si>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</si>
  <si>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</si>
  <si>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</si>
  <si>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</si>
  <si>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</si>
  <si>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</si>
  <si>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</si>
  <si>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</si>
  <si>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</si>
  <si>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</si>
  <si>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</si>
  <si>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</si>
  <si>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</si>
  <si>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</si>
  <si>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</si>
  <si>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</si>
  <si>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</si>
  <si>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</si>
  <si>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</si>
  <si>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</si>
  <si>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</si>
  <si>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</si>
  <si>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</si>
  <si>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</si>
  <si>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</si>
  <si>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</si>
  <si>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</si>
  <si>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</si>
  <si>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</si>
  <si>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</si>
  <si>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</si>
  <si>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</si>
  <si>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</si>
  <si>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</si>
  <si>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</si>
  <si>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</si>
  <si>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</si>
  <si>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</si>
  <si>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</si>
  <si>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</si>
  <si>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</si>
  <si>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</si>
  <si>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</si>
  <si>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</si>
  <si>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</si>
  <si>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</si>
  <si>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</si>
  <si>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</si>
  <si>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</si>
  <si>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</si>
  <si>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</si>
  <si>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</si>
  <si>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</si>
  <si>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</si>
  <si>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</si>
  <si>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</si>
  <si>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</si>
  <si>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</si>
  <si>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</si>
  <si>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</si>
  <si>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</si>
  <si>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</si>
  <si>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</si>
  <si>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</si>
  <si>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</si>
  <si>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</si>
  <si>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</si>
  <si>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</si>
  <si>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</si>
  <si>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</si>
  <si>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</si>
  <si>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</si>
  <si>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</si>
  <si>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</si>
  <si>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</si>
  <si>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</si>
  <si>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</si>
  <si>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</si>
  <si>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</si>
  <si>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</si>
  <si>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</si>
  <si>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</si>
  <si>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</si>
  <si>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</si>
  <si>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</si>
  <si>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</si>
  <si>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</si>
  <si>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</si>
  <si>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</si>
  <si>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</si>
  <si>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</si>
  <si>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</si>
  <si>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</si>
  <si>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</si>
  <si>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</si>
  <si>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</si>
  <si>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</si>
  <si>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</si>
  <si>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</si>
  <si>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</si>
  <si>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</si>
  <si>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</si>
  <si>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</si>
  <si>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</si>
  <si>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</si>
  <si>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</si>
  <si>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</si>
  <si>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</si>
  <si>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</si>
  <si>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</si>
  <si>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</si>
  <si>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</si>
  <si>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</si>
  <si>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</si>
  <si>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</si>
  <si>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</si>
  <si>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</si>
  <si>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</si>
  <si>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</si>
  <si>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</si>
  <si>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</si>
  <si>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</si>
  <si>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</si>
  <si>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</si>
  <si>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</si>
  <si>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</si>
  <si>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</si>
  <si>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</si>
  <si>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</si>
  <si>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</si>
  <si>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</si>
  <si>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</si>
  <si>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</si>
  <si>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</si>
  <si>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</si>
  <si>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</si>
  <si>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</si>
  <si>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</si>
  <si>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</si>
  <si>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</si>
  <si>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</si>
  <si>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</si>
  <si>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</si>
  <si>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</si>
  <si>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</si>
  <si>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</si>
  <si>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</si>
  <si>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</si>
  <si>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</si>
  <si>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</si>
  <si>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</si>
  <si>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</si>
  <si>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</si>
  <si>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</si>
  <si>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</si>
  <si>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</si>
  <si>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</si>
  <si>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</si>
  <si>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</si>
  <si>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</si>
  <si>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</si>
  <si>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</si>
  <si>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</si>
  <si>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</si>
  <si>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</si>
  <si>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</si>
  <si>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</si>
  <si>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</si>
  <si>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</si>
  <si>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</si>
  <si>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</si>
  <si>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</si>
  <si>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</si>
  <si>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</si>
  <si>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</si>
  <si>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</si>
  <si>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</si>
  <si>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</si>
  <si>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</si>
  <si>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</si>
  <si>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</si>
  <si>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</si>
  <si>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</si>
  <si>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</si>
  <si>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</si>
  <si>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</si>
  <si>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</si>
  <si>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</si>
  <si>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</si>
  <si>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</si>
  <si>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</si>
  <si>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</si>
  <si>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</si>
  <si>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</si>
  <si>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</si>
  <si>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</si>
  <si>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</si>
  <si>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</si>
  <si>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</si>
  <si>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</si>
  <si>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</si>
  <si>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</si>
  <si>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</si>
  <si>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</si>
  <si>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</si>
  <si>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</si>
  <si>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</si>
  <si>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</si>
  <si>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</si>
  <si>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</si>
  <si>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</si>
  <si>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</si>
  <si>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</si>
  <si>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</si>
  <si>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</si>
  <si>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</si>
  <si>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</si>
  <si>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</si>
  <si>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</si>
  <si>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</si>
  <si>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</si>
  <si>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</si>
  <si>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</si>
  <si>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</si>
  <si>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</si>
  <si>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</si>
  <si>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</si>
  <si>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</si>
  <si>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</si>
  <si>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</si>
  <si>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</si>
  <si>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</si>
  <si>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</si>
  <si>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</si>
  <si>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</si>
  <si>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</si>
  <si>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</si>
  <si>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</si>
  <si>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</si>
  <si>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</si>
  <si>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</si>
  <si>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</si>
  <si>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</si>
  <si>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</si>
  <si>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</si>
  <si>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</si>
  <si>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</si>
  <si>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</si>
  <si>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</si>
  <si>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</si>
  <si>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</si>
  <si>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</si>
  <si>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</si>
  <si>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</si>
  <si>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</si>
  <si>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</si>
  <si>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</si>
  <si>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</si>
  <si>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</si>
  <si>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</si>
  <si>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</si>
  <si>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</si>
  <si>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</si>
  <si>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</si>
  <si>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</si>
  <si>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</si>
  <si>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</si>
  <si>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</si>
  <si>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</si>
  <si>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</si>
  <si>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</si>
  <si>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</si>
  <si>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</si>
  <si>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</si>
  <si>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</si>
  <si>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</si>
  <si>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</si>
  <si>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</si>
  <si>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</si>
  <si>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</si>
  <si>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</si>
  <si>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</si>
  <si>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</si>
  <si>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</si>
  <si>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</si>
  <si>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</si>
  <si>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</si>
  <si>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</si>
  <si>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</si>
  <si>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</si>
  <si>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</si>
  <si>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</si>
  <si>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</si>
  <si>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</si>
  <si>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</si>
  <si>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</si>
  <si>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</si>
  <si>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</si>
  <si>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</si>
  <si>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</si>
  <si>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</si>
  <si>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</si>
  <si>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</si>
  <si>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</si>
  <si>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</si>
  <si>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</si>
  <si>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</si>
  <si>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</si>
  <si>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</si>
  <si>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</si>
  <si>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</si>
  <si>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</si>
  <si>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</si>
  <si>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</si>
  <si>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</si>
  <si>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</si>
  <si>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</si>
  <si>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</si>
  <si>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</si>
  <si>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</si>
  <si>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</si>
  <si>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</si>
  <si>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</si>
  <si>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</si>
  <si>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</si>
  <si>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</si>
  <si>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</si>
  <si>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</si>
  <si>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</si>
  <si>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</si>
  <si>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</si>
  <si>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</si>
  <si>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</si>
  <si>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</si>
  <si>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</si>
  <si>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</si>
  <si>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</si>
  <si>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</si>
  <si>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</si>
  <si>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</si>
  <si>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</si>
  <si>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</si>
  <si>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</si>
  <si>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</si>
  <si>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</si>
  <si>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</si>
  <si>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</si>
  <si>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</si>
  <si>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</si>
  <si>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</si>
  <si>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</si>
  <si>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</si>
  <si>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</si>
  <si>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</si>
  <si>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</si>
  <si>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</si>
  <si>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</si>
  <si>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</si>
  <si>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</si>
  <si>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</si>
  <si>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</si>
  <si>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</si>
  <si>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</si>
  <si>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</si>
  <si>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</si>
  <si>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</si>
  <si>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</si>
  <si>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</si>
  <si>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</si>
  <si>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</si>
  <si>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</si>
  <si>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</si>
  <si>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</si>
  <si>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</si>
  <si>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</si>
  <si>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</si>
  <si>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</si>
  <si>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</si>
  <si>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</si>
  <si>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</si>
  <si>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</si>
  <si>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</si>
  <si>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</si>
  <si>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</si>
  <si>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</si>
  <si>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</si>
  <si>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</si>
  <si>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</si>
  <si>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</si>
  <si>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</si>
  <si>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</si>
  <si>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</si>
  <si>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</si>
  <si>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</si>
  <si>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</si>
  <si>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</si>
  <si>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</si>
  <si>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</si>
  <si>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</si>
  <si>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</si>
  <si>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</si>
  <si>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</si>
  <si>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</si>
  <si>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</si>
  <si>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</si>
  <si>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</si>
  <si>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</si>
  <si>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</si>
  <si>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</si>
  <si>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</si>
  <si>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</si>
  <si>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</si>
  <si>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</si>
  <si>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</si>
  <si>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</si>
  <si>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</si>
  <si>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</si>
  <si>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</si>
  <si>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</si>
  <si>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</si>
  <si>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</si>
  <si>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</si>
  <si>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</si>
  <si>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</si>
  <si>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</si>
  <si>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</si>
  <si>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</si>
  <si>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</si>
  <si>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</si>
  <si>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</si>
  <si>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</si>
  <si>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</si>
  <si>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</si>
  <si>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</si>
  <si>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</si>
  <si>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</si>
  <si>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</si>
  <si>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</si>
  <si>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</si>
  <si>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</si>
  <si>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</si>
  <si>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</si>
  <si>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</si>
  <si>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</si>
  <si>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</si>
  <si>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</si>
  <si>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</si>
  <si>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</si>
  <si>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</si>
  <si>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</si>
  <si>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</si>
  <si>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</si>
  <si>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</si>
  <si>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</si>
  <si>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</si>
  <si>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</si>
  <si>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</si>
  <si>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</si>
  <si>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</si>
  <si>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</si>
  <si>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</si>
  <si>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</si>
  <si>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</si>
  <si>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</si>
  <si>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</si>
  <si>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</si>
  <si>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</si>
  <si>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</si>
  <si>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</si>
  <si>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</si>
  <si>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</si>
  <si>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</si>
  <si>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</si>
  <si>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</si>
  <si>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</si>
  <si>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</si>
  <si>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</si>
  <si>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</si>
  <si>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</si>
  <si>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</si>
  <si>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</si>
  <si>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</si>
  <si>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</si>
  <si>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</si>
  <si>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</si>
  <si>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</si>
  <si>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</si>
  <si>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</si>
  <si>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</si>
  <si>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</si>
  <si>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</si>
  <si>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</si>
  <si>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</si>
  <si>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</si>
  <si>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</si>
  <si>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</si>
  <si>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</si>
  <si>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</si>
  <si>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</si>
  <si>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</si>
  <si>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</si>
  <si>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</si>
  <si>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</si>
  <si>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</si>
  <si>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</si>
  <si>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</si>
  <si>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</si>
  <si>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</si>
  <si>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</si>
  <si>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</si>
  <si>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</si>
  <si>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</si>
  <si>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</si>
  <si>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</si>
  <si>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</si>
  <si>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</si>
  <si>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</si>
  <si>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</si>
  <si>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</si>
  <si>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</si>
  <si>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</si>
  <si>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</si>
  <si>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</si>
  <si>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</si>
  <si>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</si>
  <si>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</si>
  <si>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</si>
  <si>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</si>
  <si>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</si>
  <si>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</si>
  <si>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</si>
  <si>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</si>
  <si>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</si>
  <si>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</si>
  <si>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</si>
  <si>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</si>
  <si>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</si>
  <si>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</si>
  <si>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</si>
  <si>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</si>
  <si>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</si>
  <si>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</si>
  <si>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</si>
  <si>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</si>
  <si>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</si>
  <si>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</si>
  <si>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</si>
  <si>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</si>
  <si>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</si>
  <si>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</si>
  <si>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</si>
  <si>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</si>
  <si>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</si>
  <si>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</si>
  <si>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</si>
  <si>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</si>
  <si>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</si>
  <si>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</si>
  <si>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</si>
  <si>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</si>
  <si>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</si>
  <si>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</si>
  <si>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</si>
  <si>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</si>
  <si>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</si>
  <si>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</si>
  <si>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</si>
  <si>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</si>
  <si>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</si>
  <si>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</si>
  <si>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</si>
  <si>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</si>
  <si>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</si>
  <si>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</si>
  <si>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</si>
  <si>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</si>
  <si>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</si>
  <si>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</si>
  <si>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</si>
  <si>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</si>
  <si>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</si>
  <si>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</si>
  <si>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</si>
  <si>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</si>
  <si>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</si>
  <si>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</si>
  <si>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</si>
  <si>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</si>
  <si>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</si>
  <si>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</si>
  <si>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</si>
  <si>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</si>
  <si>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</si>
  <si>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</si>
  <si>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</si>
  <si>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</si>
  <si>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</si>
  <si>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</si>
  <si>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</si>
  <si>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</si>
  <si>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</si>
  <si>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</si>
  <si>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</si>
  <si>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</si>
  <si>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</si>
  <si>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</si>
  <si>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</si>
  <si>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</si>
  <si>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</si>
  <si>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</si>
  <si>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</si>
  <si>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</si>
  <si>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</si>
  <si>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</si>
  <si>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</si>
  <si>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</si>
  <si>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</si>
  <si>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</si>
  <si>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</si>
  <si>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</si>
  <si>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</si>
  <si>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</si>
  <si>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</si>
  <si>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</si>
  <si>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</si>
  <si>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</si>
  <si>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</si>
  <si>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</si>
  <si>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</si>
  <si>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</si>
  <si>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</si>
  <si>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</si>
  <si>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</si>
  <si>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</si>
  <si>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</si>
  <si>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</si>
  <si>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</si>
  <si>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</si>
  <si>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</si>
  <si>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</si>
  <si>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</si>
  <si>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</si>
  <si>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</si>
  <si>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</si>
  <si>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</si>
  <si>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</si>
  <si>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</si>
  <si>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</si>
  <si>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</si>
  <si>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</si>
  <si>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</si>
  <si>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</si>
  <si>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</si>
  <si>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</si>
  <si>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</si>
  <si>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</si>
  <si>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</si>
  <si>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</si>
  <si>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</si>
  <si>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</si>
  <si>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</si>
  <si>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</si>
  <si>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</si>
  <si>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</si>
  <si>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</si>
  <si>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</si>
  <si>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</si>
  <si>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</si>
  <si>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</si>
  <si>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</si>
  <si>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</si>
  <si>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</si>
  <si>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</si>
  <si>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</si>
  <si>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</si>
  <si>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</si>
  <si>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</si>
  <si>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</si>
  <si>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</si>
  <si>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</si>
  <si>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</si>
  <si>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</si>
  <si>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</si>
  <si>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</si>
  <si>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</si>
  <si>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</si>
  <si>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</si>
  <si>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</si>
  <si>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</si>
  <si>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</si>
  <si>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</si>
  <si>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</si>
  <si>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</si>
  <si>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</si>
  <si>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</si>
  <si>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</si>
  <si>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</si>
  <si>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</si>
  <si>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</si>
  <si>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</si>
  <si>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</si>
  <si>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</si>
  <si>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</si>
  <si>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</si>
  <si>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</si>
  <si>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</si>
  <si>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</si>
  <si>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</si>
  <si>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</si>
  <si>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</si>
  <si>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</si>
  <si>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</si>
  <si>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</si>
  <si>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</si>
  <si>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</si>
  <si>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</si>
  <si>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</si>
  <si>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</si>
  <si>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</si>
  <si>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</si>
  <si>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</si>
  <si>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</si>
  <si>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</si>
  <si>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</si>
  <si>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</si>
  <si>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</si>
  <si>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</si>
  <si>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</si>
  <si>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</si>
  <si>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</si>
  <si>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</si>
  <si>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</si>
  <si>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</si>
  <si>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</si>
  <si>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</si>
  <si>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</si>
  <si>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</si>
  <si>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</si>
  <si>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</si>
  <si>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</si>
  <si>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</si>
  <si>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</si>
  <si>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</si>
  <si>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</si>
  <si>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</si>
  <si>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</si>
  <si>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</si>
  <si>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</si>
  <si>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</si>
  <si>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</si>
  <si>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</si>
  <si>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</si>
  <si>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</si>
  <si>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</si>
  <si>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</si>
  <si>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</si>
  <si>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</si>
  <si>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</si>
  <si>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</si>
  <si>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</si>
  <si>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</si>
  <si>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</si>
  <si>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</si>
  <si>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</si>
  <si>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</si>
  <si>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</si>
  <si>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</si>
  <si>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</si>
  <si>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</si>
  <si>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</si>
  <si>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</si>
  <si>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</si>
  <si>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</si>
  <si>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</si>
  <si>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</si>
  <si>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</si>
  <si>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</si>
  <si>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</si>
  <si>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</si>
  <si>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</si>
  <si>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</si>
  <si>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</si>
  <si>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</si>
  <si>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</si>
  <si>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</si>
  <si>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</si>
  <si>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</si>
  <si>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</si>
  <si>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</si>
  <si>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</si>
  <si>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</si>
  <si>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</si>
  <si>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</si>
  <si>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</si>
  <si>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</si>
  <si>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</si>
  <si>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</si>
  <si>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</si>
  <si>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</si>
  <si>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</si>
  <si>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</si>
  <si>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</si>
  <si>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</si>
  <si>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</si>
  <si>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</si>
  <si>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</si>
  <si>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</si>
  <si>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</si>
  <si>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</si>
  <si>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</si>
  <si>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</si>
  <si>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</si>
  <si>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</si>
  <si>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</si>
  <si>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</si>
  <si>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</si>
  <si>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</si>
  <si>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</si>
  <si>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</si>
  <si>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</si>
  <si>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</si>
  <si>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</si>
  <si>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</si>
  <si>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</si>
  <si>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</si>
  <si>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</si>
  <si>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</si>
  <si>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</si>
  <si>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</si>
  <si>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</si>
  <si>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</si>
  <si>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</si>
  <si>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</si>
  <si>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</si>
  <si>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</si>
  <si>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</si>
  <si>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</si>
  <si>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</si>
  <si>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</si>
  <si>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</si>
  <si>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</si>
  <si>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</si>
  <si>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</si>
  <si>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</si>
  <si>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</si>
  <si>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</si>
  <si>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</si>
  <si>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</si>
  <si>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</si>
  <si>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</si>
  <si>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</si>
  <si>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</si>
  <si>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</si>
  <si>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</si>
  <si>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</si>
  <si>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</si>
  <si>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</si>
  <si>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</si>
  <si>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</si>
  <si>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</si>
  <si>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</si>
  <si>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</si>
  <si>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</si>
  <si>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</si>
  <si>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</si>
  <si>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</si>
  <si>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</si>
  <si>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</si>
  <si>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</si>
  <si>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</si>
  <si>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</si>
  <si>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</si>
  <si>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</si>
  <si>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</si>
  <si>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</si>
  <si>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</si>
  <si>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</si>
  <si>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</si>
  <si>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</si>
  <si>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</si>
  <si>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</si>
  <si>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</si>
  <si>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</si>
  <si>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</si>
  <si>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</si>
  <si>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</si>
  <si>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</si>
  <si>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</si>
  <si>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</si>
  <si>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</si>
  <si>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</si>
  <si>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</si>
  <si>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</si>
  <si>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</si>
  <si>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</si>
  <si>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</si>
  <si>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</si>
  <si>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</si>
  <si>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</si>
  <si>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</si>
  <si>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</si>
  <si>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</si>
  <si>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</si>
  <si>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</si>
  <si>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</si>
  <si>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</si>
  <si>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</si>
  <si>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</si>
  <si>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</si>
  <si>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</si>
  <si>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</si>
  <si>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</si>
  <si>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</si>
  <si>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</si>
  <si>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</si>
  <si>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</si>
  <si>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</si>
  <si>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</si>
  <si>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</si>
  <si>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</si>
  <si>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</si>
  <si>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</si>
  <si>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</si>
  <si>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</si>
  <si>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</si>
  <si>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</si>
  <si>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</si>
  <si>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</si>
  <si>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</si>
  <si>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</si>
  <si>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</si>
  <si>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</si>
  <si>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</si>
  <si>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</si>
  <si>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</si>
  <si>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</si>
  <si>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</si>
  <si>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</si>
  <si>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</si>
  <si>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</si>
  <si>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</si>
  <si>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</si>
  <si>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</si>
  <si>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</si>
  <si>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</si>
  <si>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</si>
  <si>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</si>
  <si>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</si>
  <si>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</si>
  <si>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</si>
  <si>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</si>
  <si>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</si>
  <si>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</si>
  <si>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</si>
  <si>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</si>
  <si>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</si>
  <si>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</si>
  <si>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</si>
  <si>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</si>
  <si>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</si>
  <si>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</si>
  <si>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</si>
  <si>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</si>
  <si>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</si>
  <si>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</si>
  <si>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</si>
  <si>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</si>
  <si>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</si>
  <si>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</si>
  <si>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</si>
  <si>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</si>
  <si>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</si>
  <si>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</si>
  <si>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</si>
  <si>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</si>
  <si>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</si>
  <si>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</si>
  <si>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</si>
  <si>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</si>
  <si>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</si>
  <si>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</si>
  <si>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</si>
  <si>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</si>
  <si>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</si>
  <si>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</si>
  <si>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</si>
  <si>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</si>
  <si>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</si>
  <si>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</si>
  <si>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</si>
  <si>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</si>
  <si>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</si>
  <si>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</si>
  <si>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</si>
  <si>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</si>
  <si>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</si>
  <si>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</si>
  <si>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</si>
  <si>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</si>
  <si>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</si>
  <si>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</si>
  <si>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</si>
  <si>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</si>
  <si>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</si>
  <si>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</si>
  <si>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</si>
  <si>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</si>
  <si>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</si>
  <si>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</si>
  <si>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</si>
  <si>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</si>
  <si>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</si>
  <si>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</si>
  <si>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</si>
  <si>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</si>
  <si>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</si>
  <si>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</si>
  <si>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</si>
  <si>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</si>
  <si>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</si>
  <si>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</si>
  <si>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</si>
  <si>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</si>
  <si>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</si>
  <si>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</si>
  <si>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</si>
  <si>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</si>
  <si>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</si>
  <si>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</si>
  <si>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</si>
  <si>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</si>
  <si>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</si>
  <si>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</si>
  <si>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</si>
  <si>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</si>
  <si>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</si>
  <si>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</si>
  <si>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</si>
  <si>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</si>
  <si>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</si>
  <si>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</si>
  <si>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</si>
  <si>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</si>
  <si>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</si>
  <si>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</si>
  <si>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</si>
  <si>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</si>
  <si>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</si>
  <si>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</si>
  <si>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</si>
  <si>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</si>
  <si>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</si>
  <si>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</si>
  <si>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</si>
  <si>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</si>
  <si>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</si>
  <si>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</si>
  <si>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</si>
  <si>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</si>
  <si>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</si>
  <si>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</si>
  <si>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</si>
  <si>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</si>
  <si>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</si>
  <si>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</si>
  <si>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</si>
  <si>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</si>
  <si>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</si>
  <si>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</si>
  <si>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</si>
  <si>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</si>
  <si>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</si>
  <si>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</si>
  <si>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</si>
  <si>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</si>
  <si>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</si>
  <si>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</si>
  <si>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</si>
  <si>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</si>
  <si>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</si>
  <si>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</si>
  <si>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</si>
  <si>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</si>
  <si>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</si>
  <si>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</si>
  <si>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</si>
  <si>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</si>
  <si>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</si>
  <si>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</si>
  <si>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</si>
  <si>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</si>
  <si>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</si>
  <si>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</si>
  <si>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</si>
  <si>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</si>
  <si>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</si>
  <si>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</si>
  <si>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</si>
  <si>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</si>
  <si>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</si>
  <si>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</si>
  <si>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</si>
  <si>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</si>
  <si>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</si>
  <si>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</si>
  <si>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</si>
  <si>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</si>
  <si>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</si>
  <si>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</si>
  <si>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</si>
  <si>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</si>
  <si>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</si>
  <si>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</si>
  <si>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</si>
  <si>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</si>
  <si>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</si>
  <si>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</si>
  <si>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</si>
  <si>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</si>
  <si>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</si>
  <si>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</si>
  <si>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</si>
  <si>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</si>
  <si>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</si>
  <si>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</si>
  <si>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</si>
  <si>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</si>
  <si>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</si>
  <si>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</si>
  <si>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</si>
  <si>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</si>
  <si>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</si>
  <si>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</si>
  <si>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</si>
  <si>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</si>
  <si>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</si>
  <si>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</si>
  <si>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</si>
  <si>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</si>
  <si>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</si>
  <si>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</si>
  <si>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</si>
  <si>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</si>
  <si>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</si>
  <si>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</si>
  <si>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</si>
  <si>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</si>
  <si>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</si>
  <si>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</si>
  <si>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</si>
  <si>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</si>
  <si>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</si>
  <si>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</si>
  <si>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</si>
  <si>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</si>
  <si>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</si>
  <si>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</si>
  <si>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</si>
  <si>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</si>
  <si>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</si>
  <si>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</si>
  <si>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</si>
  <si>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</si>
  <si>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</si>
  <si>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</si>
  <si>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</si>
  <si>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</si>
  <si>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</si>
  <si>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</si>
  <si>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</si>
  <si>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</si>
  <si>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</si>
  <si>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</si>
  <si>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</si>
  <si>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</si>
  <si>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</si>
  <si>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</si>
  <si>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</si>
  <si>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</si>
  <si>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</si>
  <si>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</si>
  <si>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</si>
  <si>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</si>
  <si>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</si>
  <si>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</si>
  <si>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</si>
  <si>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</si>
  <si>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</si>
  <si>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</si>
  <si>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</si>
  <si>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</si>
  <si>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</si>
  <si>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</si>
  <si>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</si>
  <si>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</si>
  <si>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</si>
  <si>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</si>
  <si>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</si>
  <si>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</si>
  <si>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</si>
  <si>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</si>
  <si>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</si>
  <si>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</si>
  <si>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</si>
  <si>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</si>
  <si>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</si>
  <si>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</si>
  <si>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</si>
  <si>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</si>
  <si>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</si>
  <si>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</si>
  <si>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</si>
  <si>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</si>
  <si>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</si>
  <si>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</si>
  <si>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</si>
  <si>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</si>
  <si>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</si>
  <si>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</si>
  <si>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</si>
  <si>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</si>
  <si>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</si>
  <si>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</si>
  <si>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</si>
  <si>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</si>
  <si>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</si>
  <si>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</si>
  <si>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</si>
  <si>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</si>
  <si>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</si>
  <si>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</si>
  <si>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</si>
  <si>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</si>
  <si>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</si>
  <si>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</si>
  <si>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</si>
  <si>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</si>
  <si>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</si>
  <si>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</si>
  <si>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</si>
  <si>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</si>
  <si>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</si>
  <si>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</si>
  <si>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</si>
  <si>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</si>
  <si>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</si>
  <si>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</si>
  <si>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</si>
  <si>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</si>
  <si>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</si>
  <si>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</si>
  <si>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</si>
  <si>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</si>
  <si>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</si>
  <si>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</si>
  <si>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</si>
  <si>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</si>
  <si>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</si>
  <si>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</si>
  <si>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</si>
  <si>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</si>
  <si>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</si>
  <si>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</si>
  <si>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</si>
  <si>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</si>
  <si>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</si>
  <si>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</si>
  <si>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</si>
  <si>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</si>
  <si>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</si>
  <si>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</si>
  <si>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</si>
  <si>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</si>
  <si>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</si>
  <si>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</si>
  <si>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</si>
  <si>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</si>
  <si>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</si>
  <si>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</si>
  <si>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</si>
  <si>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</si>
  <si>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</si>
  <si>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</si>
  <si>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</si>
  <si>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</si>
  <si>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</si>
  <si>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</si>
  <si>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</si>
  <si>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</si>
  <si>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</si>
  <si>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</si>
  <si>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</si>
  <si>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</si>
  <si>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</si>
  <si>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</si>
  <si>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</si>
  <si>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</si>
  <si>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</si>
  <si>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</si>
  <si>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</si>
  <si>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</si>
  <si>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</si>
  <si>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</si>
  <si>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</si>
  <si>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</si>
  <si>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</si>
  <si>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</si>
  <si>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</si>
  <si>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</si>
  <si>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</si>
  <si>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</si>
  <si>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</si>
  <si>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</si>
  <si>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</si>
  <si>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</si>
  <si>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</si>
  <si>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</si>
  <si>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</si>
  <si>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</si>
  <si>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</si>
  <si>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</si>
  <si>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</si>
  <si>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</si>
  <si>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</si>
  <si>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</si>
  <si>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</si>
  <si>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</si>
  <si>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</si>
  <si>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</si>
  <si>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</si>
  <si>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</si>
  <si>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</si>
  <si>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</si>
  <si>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</si>
  <si>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</si>
  <si>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</si>
  <si>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</si>
  <si>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</si>
  <si>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</si>
  <si>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</si>
  <si>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</si>
  <si>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</si>
  <si>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</si>
  <si>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</si>
  <si>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</si>
  <si>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</si>
  <si>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</si>
  <si>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</si>
  <si>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</si>
  <si>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</si>
  <si>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</si>
  <si>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</si>
  <si>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</si>
  <si>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</si>
  <si>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</si>
  <si>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</si>
  <si>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</si>
  <si>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</si>
  <si>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</si>
  <si>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</si>
  <si>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</si>
  <si>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</si>
  <si>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</si>
  <si>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</si>
  <si>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</si>
  <si>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</si>
  <si>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</si>
  <si>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</si>
  <si>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</si>
  <si>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</si>
  <si>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</si>
  <si>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</si>
  <si>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</si>
  <si>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</si>
  <si>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</si>
  <si>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</si>
  <si>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</si>
  <si>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</si>
  <si>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</si>
  <si>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</si>
  <si>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</si>
  <si>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</si>
  <si>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</si>
  <si>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</si>
  <si>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</si>
  <si>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</si>
  <si>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</si>
  <si>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</si>
  <si>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</si>
  <si>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</si>
  <si>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</si>
  <si>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</si>
  <si>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</si>
  <si>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</si>
  <si>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</si>
  <si>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</si>
  <si>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</si>
  <si>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</si>
  <si>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</si>
  <si>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</si>
  <si>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</si>
  <si>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</si>
  <si>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</si>
  <si>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</si>
  <si>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</si>
  <si>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</si>
  <si>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</si>
  <si>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</si>
  <si>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</si>
  <si>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</si>
  <si>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</si>
  <si>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</si>
  <si>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</si>
  <si>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</si>
  <si>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</si>
  <si>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</si>
  <si>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</si>
  <si>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</si>
  <si>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</si>
  <si>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</si>
  <si>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</si>
  <si>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</si>
  <si>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</si>
  <si>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</si>
  <si>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</si>
  <si>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</si>
  <si>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</si>
  <si>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</si>
  <si>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</si>
  <si>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</si>
  <si>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</si>
  <si>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</si>
  <si>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</si>
  <si>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</si>
  <si>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</si>
  <si>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</si>
  <si>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</si>
  <si>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</si>
  <si>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</si>
  <si>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</si>
  <si>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</si>
  <si>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</si>
  <si>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</si>
  <si>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</si>
  <si>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</si>
  <si>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</si>
  <si>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</si>
  <si>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</si>
  <si>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</si>
  <si>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</si>
  <si>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</si>
  <si>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</si>
  <si>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</si>
  <si>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</si>
  <si>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</si>
  <si>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</si>
  <si>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</si>
  <si>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</si>
  <si>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</si>
  <si>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</si>
  <si>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</si>
  <si>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</si>
  <si>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</si>
  <si>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</si>
  <si>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</si>
  <si>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</si>
  <si>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</si>
  <si>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</si>
  <si>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</si>
  <si>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</si>
  <si>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</si>
  <si>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</si>
  <si>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</si>
  <si>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</si>
  <si>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</si>
  <si>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</si>
  <si>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</si>
  <si>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</si>
  <si>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</si>
  <si>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</si>
  <si>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</si>
  <si>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</si>
  <si>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</si>
  <si>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</si>
  <si>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</si>
  <si>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</si>
  <si>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</si>
  <si>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</si>
  <si>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</si>
  <si>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</si>
  <si>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</si>
  <si>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</si>
  <si>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</si>
  <si>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</si>
  <si>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</si>
  <si>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</si>
  <si>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</si>
  <si>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</si>
  <si>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</si>
  <si>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</si>
  <si>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</si>
  <si>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</si>
  <si>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</si>
  <si>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</si>
  <si>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</si>
  <si>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</si>
  <si>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</si>
  <si>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</si>
  <si>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</si>
  <si>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</si>
  <si>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</si>
  <si>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</si>
  <si>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</si>
  <si>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</si>
  <si>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</si>
  <si>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</si>
  <si>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</si>
  <si>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</si>
  <si>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</si>
  <si>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</si>
  <si>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</si>
  <si>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</si>
  <si>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</si>
  <si>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</si>
  <si>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</si>
  <si>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</si>
  <si>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</si>
  <si>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</si>
  <si>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</si>
  <si>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</si>
  <si>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</si>
  <si>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</si>
  <si>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</si>
  <si>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</si>
  <si>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</si>
  <si>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</si>
  <si>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</si>
  <si>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</si>
  <si>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</si>
  <si>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</si>
  <si>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</si>
  <si>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</si>
  <si>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</si>
  <si>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</si>
  <si>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</si>
  <si>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</si>
  <si>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</si>
  <si>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</si>
  <si>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</si>
  <si>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</si>
  <si>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</si>
  <si>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</si>
  <si>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</si>
  <si>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</si>
  <si>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</si>
  <si>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</si>
  <si>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</si>
  <si>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</si>
  <si>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</si>
  <si>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</si>
  <si>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</si>
  <si>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</si>
  <si>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</si>
  <si>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</si>
  <si>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</si>
  <si>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</si>
  <si>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</si>
  <si>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</si>
  <si>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</si>
  <si>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</si>
  <si>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</si>
  <si>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</si>
  <si>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</si>
  <si>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</si>
  <si>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</si>
  <si>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</si>
  <si>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</si>
  <si>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</si>
  <si>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</si>
  <si>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</si>
  <si>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</si>
  <si>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</si>
  <si>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</si>
  <si>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</si>
  <si>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</si>
  <si>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</si>
  <si>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</si>
  <si>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</si>
  <si>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</si>
  <si>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</si>
  <si>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</si>
  <si>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</si>
  <si>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</si>
  <si>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</si>
  <si>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</si>
  <si>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</si>
  <si>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</si>
  <si>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</si>
  <si>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</si>
  <si>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</si>
  <si>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</si>
  <si>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</si>
  <si>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</si>
  <si>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</si>
  <si>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</si>
  <si>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</si>
  <si>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</si>
  <si>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</si>
  <si>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</si>
  <si>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</si>
  <si>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</si>
  <si>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</si>
  <si>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</si>
  <si>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</si>
  <si>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</si>
  <si>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</si>
  <si>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</si>
  <si>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</si>
  <si>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</si>
  <si>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</si>
  <si>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</si>
  <si>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</si>
  <si>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</si>
  <si>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</si>
  <si>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</si>
  <si>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</si>
  <si>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</si>
  <si>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</si>
  <si>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</si>
  <si>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</si>
  <si>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</si>
  <si>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</si>
  <si>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</si>
  <si>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</si>
  <si>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</si>
  <si>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</si>
  <si>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</si>
  <si>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</si>
  <si>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</si>
  <si>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</si>
  <si>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</si>
  <si>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</si>
  <si>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</si>
  <si>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</si>
  <si>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</si>
  <si>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</si>
  <si>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</si>
  <si>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</si>
  <si>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</si>
  <si>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</si>
  <si>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</si>
  <si>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</si>
  <si>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</si>
  <si>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</si>
  <si>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</si>
  <si>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</si>
  <si>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</si>
  <si>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</si>
  <si>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</si>
  <si>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</si>
  <si>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</si>
  <si>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</si>
  <si>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</si>
  <si>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</si>
  <si>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</si>
  <si>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</si>
  <si>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</si>
  <si>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</si>
  <si>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</si>
  <si>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</si>
  <si>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</si>
  <si>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</si>
  <si>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</si>
  <si>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</si>
  <si>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</si>
  <si>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</si>
  <si>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</si>
  <si>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</si>
  <si>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</si>
  <si>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</si>
  <si>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</si>
  <si>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</si>
  <si>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</si>
  <si>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</si>
  <si>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</si>
  <si>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</si>
  <si>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</si>
  <si>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</si>
  <si>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</si>
  <si>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</si>
  <si>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</si>
  <si>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</si>
  <si>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</si>
  <si>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</si>
  <si>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</si>
  <si>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</si>
  <si>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</si>
  <si>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</si>
  <si>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</si>
  <si>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</si>
  <si>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</si>
  <si>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</si>
  <si>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</si>
  <si>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</si>
  <si>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</si>
  <si>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</si>
  <si>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</si>
  <si>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</si>
  <si>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</si>
  <si>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</si>
  <si>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</si>
  <si>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</si>
  <si>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</si>
  <si>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</si>
  <si>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</si>
  <si>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</si>
  <si>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</si>
  <si>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</si>
  <si>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</si>
  <si>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</si>
  <si>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</si>
  <si>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</si>
  <si>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</si>
  <si>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</si>
  <si>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</si>
  <si>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</si>
  <si>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</si>
  <si>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</si>
  <si>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</si>
  <si>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</si>
  <si>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</si>
  <si>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</si>
  <si>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</si>
  <si>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</si>
  <si>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</si>
  <si>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</si>
  <si>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</si>
  <si>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</si>
  <si>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</si>
  <si>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</si>
  <si>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</si>
  <si>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</si>
  <si>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</si>
  <si>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</si>
  <si>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</si>
  <si>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</si>
  <si>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</si>
  <si>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</si>
  <si>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</si>
  <si>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</si>
  <si>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</si>
  <si>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</si>
  <si>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</si>
  <si>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</si>
  <si>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</si>
  <si>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</si>
  <si>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</si>
  <si>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</si>
  <si>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</si>
  <si>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</si>
  <si>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</si>
  <si>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</si>
  <si>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</si>
  <si>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</si>
  <si>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</si>
  <si>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</si>
  <si>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</si>
  <si>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</si>
  <si>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</si>
  <si>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</si>
  <si>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</si>
  <si>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</si>
  <si>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</si>
  <si>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</si>
  <si>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</si>
  <si>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</si>
  <si>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</si>
  <si>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</si>
  <si>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</si>
  <si>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</si>
  <si>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</si>
  <si>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</si>
  <si>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</si>
  <si>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</si>
  <si>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</si>
  <si>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</si>
  <si>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</si>
  <si>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</si>
  <si>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</si>
  <si>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</si>
  <si>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</si>
  <si>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</si>
  <si>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</si>
  <si>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</si>
  <si>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</si>
  <si>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</si>
  <si>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</si>
  <si>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</si>
  <si>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</si>
  <si>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</si>
  <si>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</si>
  <si>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</si>
  <si>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</si>
  <si>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</si>
  <si>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</si>
  <si>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</si>
  <si>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</si>
  <si>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</si>
  <si>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</si>
  <si>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</si>
  <si>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</si>
  <si>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</si>
  <si>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</si>
  <si>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</si>
  <si>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</si>
  <si>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</si>
  <si>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</si>
  <si>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</si>
  <si>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</si>
  <si>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</si>
  <si>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</si>
  <si>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</si>
  <si>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</si>
  <si>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</si>
  <si>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</si>
  <si>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</si>
  <si>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</si>
  <si>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</si>
  <si>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</si>
  <si>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</si>
  <si>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</si>
  <si>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</si>
  <si>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</si>
  <si>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</si>
  <si>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</si>
  <si>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</si>
  <si>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</si>
  <si>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</si>
  <si>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</si>
  <si>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</si>
  <si>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</si>
  <si>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</si>
  <si>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</si>
  <si>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</si>
  <si>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</si>
  <si>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</si>
  <si>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</si>
  <si>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</si>
  <si>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</si>
  <si>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</si>
  <si>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</si>
  <si>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</si>
  <si>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</si>
  <si>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</si>
  <si>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</si>
  <si>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</si>
  <si>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</si>
  <si>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</si>
  <si>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</si>
  <si>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</si>
  <si>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</si>
  <si>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</si>
  <si>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</si>
  <si>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</si>
  <si>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</si>
  <si>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</si>
  <si>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</si>
  <si>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</si>
  <si>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</si>
  <si>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</si>
  <si>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</si>
  <si>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</si>
  <si>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</si>
  <si>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</si>
  <si>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</si>
  <si>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</si>
  <si>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</si>
  <si>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</si>
  <si>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</si>
  <si>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</si>
  <si>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</si>
  <si>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</si>
  <si>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</si>
  <si>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</si>
  <si>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</si>
  <si>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</si>
  <si>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</si>
  <si>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</si>
  <si>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</si>
  <si>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</si>
  <si>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</si>
  <si>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</si>
  <si>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</si>
  <si>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</si>
  <si>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</si>
  <si>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</si>
  <si>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</si>
  <si>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</si>
  <si>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</si>
  <si>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</si>
  <si>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</si>
  <si>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</si>
  <si>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</si>
  <si>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</si>
  <si>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</si>
  <si>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</si>
  <si>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</si>
  <si>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</si>
  <si>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</si>
  <si>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</si>
  <si>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</si>
  <si>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</si>
  <si>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</si>
  <si>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</si>
  <si>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</si>
  <si>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</si>
  <si>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</si>
  <si>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</si>
  <si>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</si>
  <si>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</si>
  <si>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</si>
  <si>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</si>
  <si>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</si>
  <si>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</si>
  <si>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</si>
  <si>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</si>
  <si>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</si>
  <si>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</si>
  <si>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</si>
  <si>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</si>
  <si>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</si>
  <si>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</si>
  <si>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</si>
  <si>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</si>
  <si>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</si>
  <si>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</si>
  <si>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</si>
  <si>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</si>
  <si>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</si>
  <si>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</si>
  <si>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</si>
  <si>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</si>
  <si>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</si>
  <si>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</si>
  <si>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</si>
  <si>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</si>
  <si>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</si>
  <si>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</si>
  <si>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</si>
  <si>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</si>
  <si>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</si>
  <si>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</si>
  <si>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</si>
  <si>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</si>
  <si>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</si>
  <si>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</si>
  <si>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</si>
  <si>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</si>
  <si>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</si>
  <si>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</si>
  <si>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</si>
  <si>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</si>
  <si>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</si>
  <si>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</si>
  <si>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</si>
  <si>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</si>
  <si>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</si>
  <si>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</si>
  <si>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</si>
  <si>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</si>
  <si>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</si>
  <si>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</si>
  <si>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</si>
  <si>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</si>
  <si>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</si>
  <si>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</si>
  <si>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</si>
  <si>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</si>
  <si>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</si>
  <si>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</si>
  <si>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</si>
  <si>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</si>
  <si>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</si>
  <si>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</si>
  <si>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</si>
  <si>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</si>
  <si>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</si>
  <si>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</si>
  <si>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</si>
  <si>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</si>
  <si>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</si>
  <si>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</si>
  <si>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</si>
  <si>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</si>
  <si>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</si>
  <si>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</si>
  <si>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</si>
  <si>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</si>
  <si>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</si>
  <si>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</si>
  <si>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</si>
  <si>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</si>
  <si>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</si>
  <si>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</si>
  <si>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</si>
  <si>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</si>
  <si>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</si>
  <si>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</si>
  <si>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</si>
  <si>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</si>
  <si>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</si>
  <si>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</si>
  <si>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</si>
  <si>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</si>
  <si>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</si>
  <si>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</si>
  <si>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</si>
  <si>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</si>
  <si>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</si>
  <si>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</si>
  <si>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</si>
  <si>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</si>
  <si>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</si>
  <si>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</si>
  <si>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</si>
  <si>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</si>
  <si>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</si>
  <si>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</si>
  <si>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</si>
  <si>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</si>
  <si>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</si>
  <si>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</si>
  <si>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</si>
  <si>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</si>
  <si>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</si>
  <si>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</si>
  <si>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</si>
  <si>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</si>
  <si>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</si>
  <si>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</si>
  <si>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</si>
  <si>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</si>
  <si>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</si>
  <si>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</si>
  <si>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</si>
  <si>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</si>
  <si>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</si>
  <si>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</si>
  <si>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</si>
  <si>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</si>
  <si>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</si>
  <si>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</si>
  <si>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</si>
  <si>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</si>
  <si>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</si>
  <si>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</si>
  <si>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</si>
  <si>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</si>
  <si>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</si>
  <si>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</si>
  <si>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</si>
  <si>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</si>
  <si>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</si>
  <si>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</si>
  <si>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</si>
  <si>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</si>
  <si>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</si>
  <si>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</si>
  <si>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</si>
  <si>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</si>
  <si>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</si>
  <si>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</si>
  <si>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</si>
  <si>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</si>
  <si>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</si>
  <si>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</si>
  <si>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</si>
  <si>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</si>
  <si>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</si>
  <si>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</si>
  <si>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</si>
  <si>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</si>
  <si>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</si>
  <si>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</si>
  <si>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</si>
  <si>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</si>
  <si>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</si>
  <si>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</si>
  <si>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</si>
  <si>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</si>
  <si>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</si>
  <si>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</si>
  <si>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</si>
  <si>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</si>
  <si>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</si>
  <si>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</si>
  <si>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</si>
  <si>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</si>
  <si>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</si>
  <si>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</si>
  <si>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</si>
  <si>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</si>
  <si>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</si>
  <si>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</si>
  <si>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</si>
  <si>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</si>
  <si>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</si>
  <si>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</si>
  <si>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</si>
  <si>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</si>
  <si>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</si>
  <si>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</si>
  <si>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</si>
  <si>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</si>
  <si>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</si>
  <si>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</si>
  <si>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</si>
  <si>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</si>
  <si>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</si>
  <si>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</si>
  <si>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</si>
  <si>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</si>
  <si>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</si>
  <si>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</si>
  <si>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</si>
  <si>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</si>
  <si>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</si>
  <si>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</si>
  <si>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</si>
  <si>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</si>
  <si>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</si>
  <si>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</si>
  <si>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</si>
  <si>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</si>
  <si>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</si>
  <si>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</si>
  <si>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</si>
  <si>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</si>
  <si>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</si>
  <si>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</si>
  <si>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</si>
  <si>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</si>
  <si>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</si>
  <si>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</si>
  <si>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</si>
  <si>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</si>
  <si>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</si>
  <si>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</si>
  <si>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</si>
  <si>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</si>
  <si>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</si>
  <si>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</si>
  <si>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</si>
  <si>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</si>
  <si>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</si>
  <si>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</si>
  <si>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</si>
  <si>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</si>
  <si>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</si>
  <si>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</si>
  <si>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</si>
  <si>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</si>
  <si>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</si>
  <si>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</si>
  <si>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</si>
  <si>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</si>
  <si>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</si>
  <si>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</si>
  <si>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</si>
  <si>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</si>
  <si>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</si>
  <si>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</si>
  <si>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</si>
  <si>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</si>
  <si>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</si>
  <si>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</si>
  <si>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</si>
  <si>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</si>
  <si>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</si>
  <si>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</si>
  <si>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</si>
  <si>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</si>
  <si>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</si>
  <si>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</si>
  <si>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</si>
  <si>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</si>
  <si>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</si>
  <si>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</si>
  <si>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</si>
  <si>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</si>
  <si>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</si>
  <si>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</si>
  <si>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</si>
  <si>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</si>
  <si>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</si>
  <si>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</si>
  <si>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</si>
  <si>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</si>
  <si>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</si>
  <si>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</si>
  <si>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</si>
  <si>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</si>
  <si>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</si>
  <si>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</si>
  <si>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</si>
  <si>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</si>
  <si>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</si>
  <si>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</si>
  <si>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</si>
  <si>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</si>
  <si>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</si>
  <si>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</si>
  <si>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</si>
  <si>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</si>
  <si>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</si>
  <si>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</si>
  <si>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</si>
  <si>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</si>
  <si>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</si>
  <si>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</si>
  <si>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</si>
  <si>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</si>
  <si>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</si>
  <si>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</si>
  <si>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</si>
  <si>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</si>
  <si>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</si>
  <si>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</si>
  <si>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</si>
  <si>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</si>
  <si>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</si>
  <si>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</si>
  <si>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</si>
  <si>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</si>
  <si>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</si>
  <si>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</si>
  <si>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</si>
  <si>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</si>
  <si>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</si>
  <si>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</si>
  <si>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</si>
  <si>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</si>
  <si>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</si>
  <si>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</si>
  <si>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</si>
  <si>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</si>
  <si>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</si>
  <si>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</si>
  <si>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</si>
  <si>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</si>
  <si>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</si>
  <si>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</si>
  <si>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</si>
  <si>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</si>
  <si>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</si>
  <si>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</si>
  <si>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</si>
  <si>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</si>
  <si>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</si>
  <si>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</si>
  <si>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</si>
  <si>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</si>
  <si>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</si>
  <si>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</si>
  <si>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</si>
  <si>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</si>
  <si>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</si>
  <si>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</si>
  <si>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</si>
  <si>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</si>
  <si>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</si>
  <si>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</si>
  <si>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</si>
  <si>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</si>
  <si>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</si>
  <si>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</si>
  <si>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</si>
  <si>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</si>
  <si>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</si>
  <si>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</si>
  <si>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</si>
  <si>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</si>
  <si>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</si>
  <si>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</si>
  <si>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</si>
  <si>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</si>
  <si>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</si>
  <si>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</si>
  <si>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</si>
  <si>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</si>
  <si>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</si>
  <si>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</si>
  <si>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</si>
  <si>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</si>
  <si>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</si>
  <si>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</si>
  <si>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</si>
  <si>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</si>
  <si>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</si>
  <si>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</si>
  <si>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</si>
  <si>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</si>
  <si>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</si>
  <si>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</si>
  <si>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</si>
  <si>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</si>
  <si>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</si>
  <si>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</si>
  <si>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</si>
  <si>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</si>
  <si>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</si>
  <si>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</si>
  <si>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</si>
  <si>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</si>
  <si>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</si>
  <si>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</si>
  <si>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</si>
  <si>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</si>
  <si>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</si>
  <si>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</si>
  <si>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</si>
  <si>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</si>
  <si>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</si>
  <si>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</si>
  <si>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</si>
  <si>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</si>
  <si>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</si>
  <si>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</si>
  <si>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</si>
  <si>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</si>
  <si>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</si>
  <si>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</si>
  <si>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</si>
  <si>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</si>
  <si>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</si>
  <si>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</si>
  <si>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</si>
  <si>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</si>
  <si>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</si>
  <si>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</si>
  <si>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</si>
  <si>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</si>
  <si>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</si>
  <si>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</si>
  <si>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</si>
  <si>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</si>
  <si>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</si>
  <si>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</si>
  <si>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</si>
  <si>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</si>
  <si>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</si>
  <si>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</si>
  <si>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</si>
  <si>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</si>
  <si>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</si>
  <si>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</si>
  <si>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</si>
  <si>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</si>
  <si>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</si>
  <si>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</si>
  <si>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</si>
  <si>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</si>
  <si>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</si>
  <si>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</si>
  <si>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</si>
  <si>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</si>
  <si>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</si>
  <si>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</si>
  <si>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</si>
  <si>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</si>
  <si>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</si>
  <si>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</si>
  <si>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</si>
  <si>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</si>
  <si>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</si>
  <si>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</si>
  <si>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</si>
  <si>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</si>
  <si>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</si>
  <si>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</si>
  <si>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</si>
  <si>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</si>
  <si>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</si>
  <si>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</si>
  <si>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</si>
  <si>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</si>
  <si>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</si>
  <si>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</si>
  <si>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</si>
  <si>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</si>
  <si>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</si>
  <si>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</si>
  <si>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</si>
  <si>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</si>
  <si>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</si>
  <si>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</si>
  <si>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</si>
  <si>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</si>
  <si>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</si>
  <si>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</si>
  <si>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</si>
  <si>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</si>
  <si>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</si>
  <si>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</si>
  <si>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</si>
  <si>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</si>
  <si>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</si>
  <si>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</si>
  <si>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</si>
  <si>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</si>
  <si>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</si>
  <si>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</si>
  <si>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</si>
  <si>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</si>
  <si>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</si>
  <si>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</si>
  <si>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</si>
  <si>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</si>
  <si>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</si>
  <si>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</si>
  <si>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</si>
  <si>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</si>
  <si>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</si>
  <si>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</si>
  <si>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</si>
  <si>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</si>
  <si>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</si>
  <si>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</si>
  <si>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</si>
  <si>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</si>
  <si>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</si>
  <si>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</si>
  <si>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</si>
  <si>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</si>
  <si>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</si>
  <si>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</si>
  <si>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</si>
  <si>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</si>
  <si>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</si>
  <si>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</si>
  <si>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</si>
  <si>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</si>
  <si>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</si>
  <si>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</si>
  <si>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</si>
  <si>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</si>
  <si>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</si>
  <si>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</si>
  <si>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</si>
  <si>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</si>
  <si>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</si>
  <si>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</si>
  <si>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</si>
  <si>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</si>
  <si>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</si>
  <si>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</si>
  <si>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</si>
  <si>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</si>
  <si>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</si>
  <si>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</si>
  <si>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</si>
  <si>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</si>
  <si>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</si>
  <si>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</si>
  <si>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</si>
  <si>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</si>
  <si>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</si>
  <si>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</si>
  <si>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</si>
  <si>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</si>
  <si>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</si>
  <si>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</si>
  <si>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</si>
  <si>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</si>
  <si>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</si>
  <si>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</si>
  <si>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</si>
  <si>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</si>
  <si>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</si>
  <si>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</si>
  <si>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</si>
  <si>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</si>
  <si>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</si>
  <si>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</si>
  <si>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</si>
  <si>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</si>
  <si>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</si>
  <si>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</si>
  <si>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</si>
  <si>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</si>
  <si>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</si>
  <si>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</si>
  <si>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</si>
  <si>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</si>
  <si>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</si>
  <si>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</si>
  <si>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</si>
  <si>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</si>
  <si>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</si>
  <si>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</si>
  <si>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</si>
  <si>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</si>
  <si>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</si>
  <si>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</si>
  <si>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</si>
  <si>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</si>
  <si>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</si>
  <si>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</si>
  <si>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</si>
  <si>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</si>
  <si>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</si>
  <si>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</si>
  <si>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</si>
  <si>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</si>
  <si>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</si>
  <si>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</si>
  <si>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</si>
  <si>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</si>
  <si>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</si>
  <si>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</si>
  <si>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</si>
  <si>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</si>
  <si>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</si>
  <si>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</si>
  <si>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</si>
  <si>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</si>
  <si>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</si>
  <si>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</si>
  <si>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</si>
  <si>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</si>
  <si>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</si>
  <si>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</si>
  <si>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</si>
  <si>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</si>
  <si>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</si>
  <si>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</si>
  <si>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</si>
  <si>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</si>
  <si>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</si>
  <si>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</si>
  <si>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</si>
  <si>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</si>
  <si>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</si>
  <si>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</si>
  <si>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</si>
  <si>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</si>
  <si>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</si>
  <si>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</si>
  <si>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</si>
  <si>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</si>
  <si>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</si>
  <si>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</si>
  <si>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</si>
  <si>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</si>
  <si>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</si>
  <si>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</si>
  <si>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</si>
  <si>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</si>
  <si>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</si>
  <si>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</si>
  <si>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</si>
  <si>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</si>
  <si>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</si>
  <si>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</si>
  <si>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</si>
  <si>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</si>
  <si>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</si>
  <si>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</si>
  <si>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</si>
  <si>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</si>
  <si>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</si>
  <si>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</si>
  <si>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</si>
  <si>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</si>
  <si>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</si>
  <si>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</si>
  <si>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</si>
  <si>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</si>
  <si>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</si>
  <si>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</si>
  <si>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</si>
  <si>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</si>
  <si>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</si>
  <si>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</si>
  <si>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</si>
  <si>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</si>
  <si>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</si>
  <si>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</si>
  <si>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</si>
  <si>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</si>
  <si>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</si>
  <si>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</si>
  <si>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</si>
  <si>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</si>
  <si>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</si>
  <si>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</si>
  <si>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</si>
  <si>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</si>
  <si>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</si>
  <si>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</si>
  <si>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</si>
  <si>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</si>
  <si>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</si>
  <si>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</si>
  <si>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</si>
  <si>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</si>
  <si>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</si>
  <si>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</si>
  <si>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</si>
  <si>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</si>
  <si>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</si>
  <si>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</si>
  <si>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</si>
  <si>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</si>
  <si>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</si>
  <si>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</si>
  <si>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</si>
  <si>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</si>
  <si>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</si>
  <si>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</si>
  <si>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</si>
  <si>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</si>
  <si>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</si>
  <si>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</si>
  <si>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</si>
  <si>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</si>
  <si>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</si>
  <si>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</si>
  <si>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</si>
  <si>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</si>
  <si>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</si>
  <si>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</si>
  <si>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</si>
  <si>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</si>
  <si>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</si>
  <si>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</si>
  <si>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</si>
  <si>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</si>
  <si>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</si>
  <si>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</si>
  <si>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</si>
  <si>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</si>
  <si>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</si>
  <si>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</si>
  <si>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</si>
  <si>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</si>
  <si>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</si>
  <si>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</si>
  <si>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</si>
  <si>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</si>
  <si>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</si>
  <si>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</si>
  <si>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</si>
  <si>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</si>
  <si>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</si>
  <si>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</si>
  <si>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</si>
  <si>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</si>
  <si>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</si>
  <si>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</si>
  <si>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</si>
  <si>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</si>
  <si>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</si>
  <si>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</si>
  <si>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</si>
  <si>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</si>
  <si>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</si>
  <si>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</si>
  <si>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</si>
  <si>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</si>
  <si>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</si>
  <si>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</si>
  <si>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</si>
  <si>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</si>
  <si>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</si>
  <si>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</si>
  <si>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</si>
  <si>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</si>
  <si>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</si>
  <si>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</si>
  <si>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</si>
  <si>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</si>
  <si>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</si>
  <si>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</si>
  <si>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</si>
  <si>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</si>
  <si>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</si>
  <si>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</si>
  <si>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</si>
  <si>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</si>
  <si>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</si>
  <si>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</si>
  <si>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</si>
  <si>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</si>
  <si>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</si>
  <si>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</si>
  <si>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</si>
  <si>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</si>
  <si>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</si>
  <si>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</si>
  <si>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</si>
  <si>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</si>
  <si>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</si>
  <si>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</si>
  <si>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</si>
  <si>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</si>
  <si>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</si>
  <si>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</si>
  <si>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</si>
  <si>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</si>
  <si>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</si>
  <si>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</si>
  <si>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</si>
  <si>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</si>
  <si>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</si>
  <si>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</si>
  <si>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</si>
  <si>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</si>
  <si>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</si>
  <si>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</si>
  <si>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</si>
  <si>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</si>
  <si>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</si>
  <si>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</si>
  <si>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</si>
  <si>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</si>
  <si>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</si>
  <si>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</si>
  <si>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</si>
  <si>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</si>
  <si>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</si>
  <si>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</si>
  <si>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</si>
  <si>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</si>
  <si>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</si>
  <si>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</si>
  <si>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</si>
  <si>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</si>
  <si>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</si>
  <si>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</si>
  <si>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</si>
  <si>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</si>
  <si>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</si>
  <si>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</si>
  <si>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</si>
  <si>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</si>
  <si>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</si>
  <si>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</si>
  <si>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</si>
  <si>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</si>
  <si>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</si>
  <si>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</si>
  <si>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</si>
  <si>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</si>
  <si>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</si>
  <si>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</si>
  <si>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</si>
  <si>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</si>
  <si>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</si>
  <si>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</si>
  <si>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</si>
  <si>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</si>
  <si>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</si>
  <si>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</si>
  <si>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</si>
  <si>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</si>
  <si>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</si>
  <si>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</si>
  <si>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</si>
  <si>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</si>
  <si>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</si>
  <si>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</si>
  <si>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</si>
  <si>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</si>
  <si>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</si>
  <si>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</si>
  <si>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</si>
  <si>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</si>
  <si>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</si>
  <si>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</si>
  <si>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</si>
  <si>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</si>
  <si>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</si>
  <si>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</si>
  <si>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</si>
  <si>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</si>
  <si>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</si>
  <si>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</si>
  <si>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</si>
  <si>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</si>
  <si>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</si>
  <si>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</si>
  <si>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</si>
  <si>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</si>
  <si>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</si>
  <si>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</si>
  <si>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</si>
  <si>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</si>
  <si>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</si>
  <si>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</si>
  <si>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</si>
  <si>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</si>
  <si>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</si>
  <si>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</si>
  <si>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</si>
  <si>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</si>
  <si>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</si>
  <si>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</si>
  <si>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</si>
  <si>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</si>
  <si>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</si>
  <si>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</si>
  <si>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</si>
  <si>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</si>
  <si>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</si>
  <si>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</si>
  <si>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</si>
  <si>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</si>
  <si>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</si>
  <si>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</si>
  <si>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</si>
  <si>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</si>
  <si>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</si>
  <si>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</si>
  <si>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</si>
  <si>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</si>
  <si>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</si>
  <si>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</si>
  <si>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</si>
  <si>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</si>
  <si>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</si>
  <si>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</si>
  <si>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</si>
  <si>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</si>
  <si>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</si>
  <si>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</si>
  <si>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</si>
  <si>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</si>
  <si>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</si>
  <si>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</si>
  <si>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</si>
  <si>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</si>
  <si>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</si>
  <si>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</si>
  <si>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</si>
  <si>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</si>
  <si>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</si>
  <si>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</si>
  <si>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</si>
  <si>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</si>
  <si>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</si>
  <si>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</si>
  <si>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</si>
  <si>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</si>
  <si>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</si>
  <si>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</si>
  <si>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</si>
  <si>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</si>
  <si>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</si>
  <si>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</si>
  <si>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</si>
  <si>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</si>
  <si>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</si>
  <si>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</si>
  <si>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</si>
  <si>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</si>
  <si>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</si>
  <si>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</si>
  <si>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</si>
  <si>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</si>
  <si>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</si>
  <si>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</si>
  <si>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</si>
  <si>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</si>
  <si>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</si>
  <si>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</si>
  <si>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</si>
  <si>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</si>
  <si>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</si>
  <si>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</si>
  <si>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</si>
  <si>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</si>
  <si>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</si>
  <si>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</si>
  <si>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</si>
  <si>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</si>
  <si>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</si>
  <si>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</si>
  <si>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</si>
  <si>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</si>
  <si>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</si>
  <si>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</si>
  <si>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</si>
  <si>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</si>
  <si>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</si>
  <si>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</si>
  <si>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</si>
  <si>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</si>
  <si>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</si>
  <si>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</si>
  <si>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</si>
  <si>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</si>
  <si>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</si>
  <si>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</si>
  <si>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</si>
  <si>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</si>
  <si>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</si>
  <si>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</si>
  <si>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</si>
  <si>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</si>
  <si>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</si>
  <si>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</si>
  <si>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</si>
  <si>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</si>
  <si>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</si>
  <si>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</si>
  <si>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</si>
  <si>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</si>
  <si>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</si>
  <si>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</si>
  <si>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</si>
  <si>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</si>
  <si>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</si>
  <si>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</si>
  <si>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</si>
  <si>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</si>
  <si>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</si>
  <si>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</si>
  <si>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</si>
  <si>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</si>
  <si>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</si>
  <si>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</si>
  <si>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</si>
  <si>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</si>
  <si>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</si>
  <si>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</si>
  <si>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</si>
  <si>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</si>
  <si>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</si>
  <si>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</si>
  <si>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</si>
  <si>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</si>
  <si>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</si>
  <si>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</si>
  <si>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</si>
  <si>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</si>
  <si>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</si>
  <si>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</si>
  <si>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</si>
  <si>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</si>
  <si>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</si>
  <si>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</si>
  <si>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</si>
  <si>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</si>
  <si>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</si>
  <si>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</si>
  <si>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</si>
  <si>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</si>
  <si>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</si>
  <si>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</si>
  <si>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</si>
  <si>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</si>
  <si>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</si>
  <si>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</si>
  <si>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</si>
  <si>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</si>
  <si>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</si>
  <si>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</si>
  <si>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</si>
  <si>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</si>
  <si>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</si>
  <si>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</si>
  <si>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</si>
  <si>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</si>
  <si>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</si>
  <si>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</si>
  <si>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</si>
  <si>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</si>
  <si>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</si>
  <si>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</si>
  <si>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</si>
  <si>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</si>
  <si>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</si>
  <si>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</si>
  <si>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</si>
  <si>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</si>
  <si>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</si>
  <si>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</si>
  <si>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</si>
  <si>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</si>
  <si>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</si>
  <si>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</si>
  <si>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</si>
  <si>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</si>
  <si>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</si>
  <si>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</si>
  <si>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</si>
  <si>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</si>
  <si>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</si>
  <si>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</si>
  <si>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</si>
  <si>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</si>
  <si>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</si>
  <si>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</si>
  <si>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</si>
  <si>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</si>
  <si>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</si>
  <si>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</si>
  <si>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</si>
  <si>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</si>
  <si>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</si>
  <si>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</si>
  <si>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</si>
  <si>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</si>
  <si>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</si>
  <si>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</si>
  <si>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</si>
  <si>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</si>
  <si>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</si>
  <si>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</si>
  <si>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</si>
  <si>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</si>
  <si>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</si>
  <si>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</si>
  <si>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</si>
  <si>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</si>
  <si>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</si>
  <si>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</si>
  <si>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</si>
  <si>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</si>
  <si>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</si>
  <si>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</si>
  <si>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</si>
  <si>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</si>
  <si>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</si>
  <si>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</si>
  <si>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</si>
  <si>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</si>
  <si>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</si>
  <si>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</si>
  <si>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</si>
  <si>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</si>
  <si>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</si>
  <si>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</si>
  <si>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</si>
  <si>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</si>
  <si>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</si>
  <si>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</si>
  <si>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</si>
  <si>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</si>
  <si>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</si>
  <si>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</si>
  <si>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</si>
  <si>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</si>
  <si>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</si>
  <si>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</si>
  <si>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</si>
  <si>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</si>
  <si>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</si>
  <si>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</si>
  <si>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</si>
  <si>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</si>
  <si>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</si>
  <si>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</si>
  <si>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</si>
  <si>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</si>
  <si>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</si>
  <si>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</si>
  <si>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</si>
  <si>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</si>
  <si>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</si>
  <si>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</si>
  <si>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</si>
  <si>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</si>
  <si>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</si>
  <si>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</si>
  <si>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</si>
  <si>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</si>
  <si>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</si>
  <si>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</si>
  <si>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</si>
  <si>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</si>
  <si>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</si>
  <si>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</si>
  <si>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</si>
  <si>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</si>
  <si>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</si>
  <si>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</si>
  <si>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</si>
  <si>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</si>
  <si>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</si>
  <si>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</si>
  <si>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</si>
  <si>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</si>
  <si>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</si>
  <si>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</si>
  <si>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</si>
  <si>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</si>
  <si>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</si>
  <si>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</si>
  <si>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</si>
  <si>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</si>
  <si>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</si>
  <si>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</si>
  <si>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</si>
  <si>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</si>
  <si>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</si>
  <si>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</si>
  <si>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</si>
  <si>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</si>
  <si>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</si>
  <si>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</si>
  <si>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</si>
  <si>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</si>
  <si>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</si>
  <si>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</si>
  <si>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</si>
  <si>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</si>
  <si>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</si>
  <si>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</si>
  <si>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</si>
  <si>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</si>
  <si>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</si>
  <si>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</si>
  <si>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</si>
  <si>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</si>
  <si>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</si>
  <si>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</si>
  <si>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</si>
  <si>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</si>
  <si>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</si>
  <si>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</si>
  <si>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</si>
  <si>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</si>
  <si>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</si>
  <si>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</si>
  <si>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</si>
  <si>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</si>
  <si>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</si>
  <si>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</si>
  <si>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</si>
  <si>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</si>
  <si>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</si>
  <si>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</si>
  <si>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</si>
  <si>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</si>
  <si>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</si>
  <si>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</si>
  <si>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</si>
  <si>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</si>
  <si>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</si>
  <si>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</si>
  <si>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</si>
  <si>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</si>
  <si>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</si>
  <si>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</si>
  <si>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</si>
  <si>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</si>
  <si>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</si>
  <si>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</si>
  <si>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</si>
  <si>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</si>
  <si>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</si>
  <si>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</si>
  <si>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</si>
  <si>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</si>
  <si>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</si>
  <si>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</si>
  <si>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</si>
  <si>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</si>
  <si>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</si>
  <si>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</si>
  <si>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</si>
  <si>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</si>
  <si>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</si>
  <si>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</si>
  <si>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</si>
  <si>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</si>
  <si>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</si>
  <si>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</si>
  <si>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</si>
  <si>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</si>
  <si>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</si>
  <si>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</si>
  <si>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</si>
  <si>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</si>
  <si>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</si>
  <si>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</si>
  <si>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</si>
  <si>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</si>
  <si>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</si>
  <si>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</si>
  <si>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</si>
  <si>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</si>
  <si>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</si>
  <si>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</si>
  <si>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</si>
  <si>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</si>
  <si>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</si>
  <si>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</si>
  <si>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</si>
  <si>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</si>
  <si>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</si>
  <si>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</si>
  <si>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</si>
  <si>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</si>
  <si>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</si>
  <si>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</si>
  <si>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</si>
  <si>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</si>
  <si>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</si>
  <si>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</si>
  <si>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</si>
  <si>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</si>
  <si>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</si>
  <si>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</si>
  <si>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</si>
  <si>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</si>
  <si>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</si>
  <si>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</si>
  <si>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</si>
  <si>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</si>
  <si>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</si>
  <si>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</si>
  <si>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</si>
  <si>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</si>
  <si>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</si>
  <si>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</si>
  <si>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</si>
  <si>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</si>
  <si>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</si>
  <si>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</si>
  <si>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</si>
  <si>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</si>
  <si>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</si>
  <si>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</si>
  <si>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</si>
  <si>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</si>
  <si>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</si>
  <si>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</si>
  <si>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</si>
  <si>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</si>
  <si>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</si>
  <si>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</si>
  <si>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</si>
  <si>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</si>
  <si>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</si>
  <si>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</si>
  <si>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</si>
  <si>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</si>
  <si>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</si>
  <si>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</si>
  <si>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</si>
  <si>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</si>
  <si>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</si>
  <si>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</si>
  <si>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</si>
  <si>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</si>
  <si>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</si>
  <si>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</si>
  <si>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</si>
  <si>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</si>
  <si>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</si>
  <si>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</si>
  <si>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</si>
  <si>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</si>
  <si>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</si>
  <si>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</si>
  <si>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</si>
  <si>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</si>
  <si>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</si>
  <si>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</si>
  <si>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</si>
  <si>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</si>
  <si>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</si>
  <si>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</si>
  <si>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</si>
  <si>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</si>
  <si>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</si>
  <si>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</si>
  <si>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</si>
  <si>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</si>
  <si>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</si>
  <si>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</si>
  <si>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</si>
  <si>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</si>
  <si>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</si>
  <si>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</si>
  <si>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</si>
  <si>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</si>
  <si>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</si>
  <si>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</si>
  <si>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</si>
  <si>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</si>
  <si>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</si>
  <si>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</si>
  <si>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</si>
  <si>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</si>
  <si>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</si>
  <si>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</si>
  <si>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</si>
  <si>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</si>
  <si>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</si>
  <si>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</si>
  <si>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</si>
  <si>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</si>
  <si>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</si>
  <si>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</si>
  <si>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</si>
  <si>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</si>
  <si>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</si>
  <si>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</si>
  <si>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</si>
  <si>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</si>
  <si>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</si>
  <si>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</si>
  <si>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</si>
  <si>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</si>
  <si>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</si>
  <si>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</si>
  <si>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</si>
  <si>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</si>
  <si>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</si>
  <si>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</si>
  <si>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</si>
  <si>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</si>
  <si>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</si>
  <si>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</si>
  <si>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</si>
  <si>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</si>
  <si>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</si>
  <si>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</si>
  <si>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</si>
  <si>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</si>
  <si>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</si>
  <si>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</si>
  <si>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</si>
  <si>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</si>
  <si>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</si>
  <si>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</si>
  <si>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</si>
  <si>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</si>
  <si>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</si>
  <si>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</si>
  <si>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</si>
  <si>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</si>
  <si>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</si>
  <si>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</si>
  <si>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</si>
  <si>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</si>
  <si>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</si>
  <si>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</si>
  <si>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</si>
  <si>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</si>
  <si>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</si>
  <si>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</si>
  <si>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</si>
  <si>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</si>
  <si>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</si>
  <si>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</si>
  <si>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</si>
  <si>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</si>
  <si>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</si>
  <si>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</si>
  <si>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</si>
  <si>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</si>
  <si>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</si>
  <si>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</si>
  <si>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</si>
  <si>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</si>
  <si>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</si>
  <si>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</si>
  <si>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</si>
  <si>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</si>
  <si>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</si>
  <si>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</si>
  <si>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</si>
  <si>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</si>
  <si>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</si>
  <si>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</si>
  <si>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</si>
  <si>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</si>
  <si>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</si>
  <si>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</si>
  <si>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</si>
  <si>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</si>
  <si>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</si>
  <si>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</si>
  <si>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</si>
  <si>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</si>
  <si>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</si>
  <si>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</si>
  <si>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</si>
  <si>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</si>
  <si>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</si>
  <si>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</si>
  <si>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</si>
  <si>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</si>
  <si>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</si>
  <si>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</si>
  <si>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</si>
  <si>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</si>
  <si>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</si>
  <si>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</si>
  <si>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</si>
  <si>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</si>
  <si>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</si>
  <si>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</si>
  <si>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</si>
  <si>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</si>
  <si>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</si>
  <si>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</si>
  <si>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</si>
  <si>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</si>
  <si>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</si>
  <si>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</si>
  <si>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</si>
  <si>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</si>
  <si>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</si>
  <si>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</si>
  <si>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</si>
  <si>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</si>
  <si>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</si>
  <si>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</si>
  <si>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</si>
  <si>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</si>
  <si>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</si>
  <si>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</si>
  <si>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</si>
  <si>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</si>
  <si>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</si>
  <si>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</si>
  <si>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</si>
  <si>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</si>
  <si>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</si>
  <si>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</si>
  <si>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</si>
  <si>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</si>
  <si>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</si>
  <si>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</si>
  <si>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</si>
  <si>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</si>
  <si>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</si>
  <si>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</si>
  <si>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</si>
  <si>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</si>
  <si>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</si>
  <si>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</si>
  <si>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</si>
  <si>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</si>
  <si>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</si>
  <si>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</si>
  <si>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</si>
  <si>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</si>
  <si>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</si>
  <si>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</si>
  <si>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</si>
  <si>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</si>
  <si>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</si>
  <si>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</si>
  <si>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</si>
  <si>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</si>
  <si>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</si>
  <si>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</si>
  <si>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</si>
  <si>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</si>
  <si>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</si>
  <si>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</si>
  <si>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</si>
  <si>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</si>
  <si>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</si>
  <si>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</si>
  <si>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</si>
  <si>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</si>
  <si>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</si>
  <si>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</si>
  <si>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</si>
  <si>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</si>
  <si>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</si>
  <si>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</si>
  <si>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</si>
  <si>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</si>
  <si>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</si>
  <si>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</si>
  <si>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</si>
  <si>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</si>
  <si>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</si>
  <si>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</si>
  <si>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</si>
  <si>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</si>
  <si>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</si>
  <si>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</si>
  <si>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</si>
  <si>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</si>
  <si>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</si>
  <si>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</si>
  <si>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</si>
  <si>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</si>
  <si>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</si>
  <si>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</si>
  <si>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</si>
  <si>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</si>
  <si>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</si>
  <si>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</si>
  <si>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</si>
  <si>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</si>
  <si>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</si>
  <si>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</si>
  <si>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</si>
  <si>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</si>
  <si>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</si>
  <si>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</si>
  <si>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</si>
  <si>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</si>
  <si>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</si>
  <si>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</si>
  <si>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</si>
  <si>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</si>
  <si>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</si>
  <si>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</si>
  <si>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</si>
  <si>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</si>
  <si>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</si>
  <si>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</si>
  <si>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</si>
  <si>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</si>
  <si>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</si>
  <si>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</si>
  <si>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</si>
  <si>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</si>
  <si>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</si>
  <si>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</si>
  <si>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</si>
  <si>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</si>
  <si>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</si>
  <si>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</si>
  <si>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</si>
  <si>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</si>
  <si>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</si>
  <si>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</si>
  <si>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</si>
  <si>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</si>
  <si>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</si>
  <si>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</si>
  <si>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</si>
  <si>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</si>
  <si>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</si>
  <si>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</si>
  <si>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</si>
  <si>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</si>
  <si>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</si>
  <si>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</si>
  <si>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</si>
  <si>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</si>
  <si>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</si>
  <si>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</si>
  <si>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</si>
  <si>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</si>
  <si>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</si>
  <si>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</si>
  <si>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</si>
  <si>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</si>
  <si>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</si>
  <si>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</si>
  <si>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</si>
  <si>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</si>
  <si>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</si>
  <si>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</si>
  <si>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</si>
  <si>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</si>
  <si>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</si>
  <si>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</si>
  <si>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</si>
  <si>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</si>
  <si>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</si>
  <si>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</si>
  <si>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</si>
  <si>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</si>
  <si>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</si>
  <si>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</si>
  <si>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</si>
  <si>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</si>
  <si>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</si>
  <si>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</si>
  <si>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</si>
  <si>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</si>
  <si>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</si>
  <si>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</si>
  <si>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</si>
  <si>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</si>
  <si>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</si>
  <si>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</si>
  <si>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</si>
  <si>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</si>
  <si>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</si>
  <si>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</si>
  <si>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</si>
  <si>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</si>
  <si>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</si>
  <si>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</si>
  <si>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</si>
  <si>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</si>
  <si>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</si>
  <si>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</si>
  <si>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</si>
  <si>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</si>
  <si>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</si>
  <si>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</si>
  <si>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</si>
  <si>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</si>
  <si>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</si>
  <si>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</si>
  <si>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</si>
  <si>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</si>
  <si>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</si>
  <si>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</si>
  <si>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</si>
  <si>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</si>
  <si>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</si>
  <si>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</si>
  <si>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</si>
  <si>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</si>
  <si>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</si>
  <si>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</si>
  <si>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</si>
  <si>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</si>
  <si>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</si>
  <si>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</si>
  <si>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</si>
  <si>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</si>
  <si>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</si>
  <si>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</si>
  <si>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</si>
  <si>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</si>
  <si>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</si>
  <si>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</si>
  <si>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</si>
  <si>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</si>
  <si>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</si>
  <si>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</si>
  <si>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</si>
  <si>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</si>
  <si>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</si>
  <si>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</si>
  <si>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</si>
  <si>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</si>
  <si>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</si>
  <si>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</si>
  <si>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</si>
  <si>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</si>
  <si>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</si>
  <si>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</si>
  <si>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</si>
  <si>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</si>
  <si>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</si>
  <si>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</si>
  <si>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</si>
  <si>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</si>
  <si>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</si>
  <si>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</si>
  <si>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</si>
  <si>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</si>
  <si>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</si>
  <si>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</si>
  <si>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</si>
  <si>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</si>
  <si>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</si>
  <si>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</si>
  <si>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</si>
  <si>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</si>
  <si>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</si>
  <si>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</si>
  <si>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</si>
  <si>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</si>
  <si>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</si>
  <si>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</si>
  <si>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</si>
  <si>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</si>
  <si>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</si>
  <si>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</si>
  <si>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</si>
  <si>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</si>
  <si>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</si>
  <si>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</si>
  <si>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</si>
  <si>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</si>
  <si>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</si>
  <si>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</si>
  <si>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</si>
  <si>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</si>
  <si>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</si>
  <si>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</si>
  <si>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</si>
  <si>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</si>
  <si>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</si>
  <si>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</si>
  <si>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</si>
  <si>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</si>
  <si>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</si>
  <si>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</si>
  <si>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</si>
  <si>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</si>
  <si>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</si>
  <si>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</si>
  <si>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</si>
  <si>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</si>
  <si>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</si>
  <si>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</si>
  <si>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</si>
  <si>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</si>
  <si>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</si>
  <si>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</si>
  <si>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</si>
  <si>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</si>
  <si>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</si>
  <si>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</si>
  <si>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</si>
  <si>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</si>
  <si>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</si>
  <si>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</si>
  <si>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</si>
  <si>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</si>
  <si>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</si>
  <si>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</si>
  <si>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</si>
  <si>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</si>
  <si>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</si>
  <si>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</si>
  <si>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</si>
  <si>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</si>
  <si>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</si>
  <si>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</si>
  <si>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</si>
  <si>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</si>
  <si>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</si>
  <si>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</si>
  <si>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</si>
  <si>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</si>
  <si>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</si>
  <si>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</si>
  <si>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</si>
  <si>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</si>
  <si>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</si>
  <si>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</si>
  <si>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</si>
  <si>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</si>
  <si>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</si>
  <si>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</si>
  <si>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</si>
  <si>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</si>
  <si>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</si>
  <si>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</si>
  <si>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</si>
  <si>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</si>
  <si>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</si>
  <si>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</si>
  <si>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</si>
  <si>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</si>
  <si>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</si>
  <si>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</si>
  <si>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</si>
  <si>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</si>
  <si>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</si>
  <si>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</si>
  <si>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</si>
  <si>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</si>
  <si>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</si>
  <si>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</si>
  <si>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</si>
  <si>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</si>
  <si>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</si>
  <si>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</si>
  <si>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</si>
  <si>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</si>
  <si>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</si>
  <si>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</si>
  <si>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</si>
  <si>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</si>
  <si>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</si>
  <si>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</si>
  <si>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</si>
  <si>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</si>
  <si>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</si>
  <si>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</si>
  <si>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</si>
  <si>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</si>
  <si>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</si>
  <si>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</si>
  <si>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</si>
  <si>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</si>
  <si>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</si>
  <si>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</si>
  <si>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</si>
  <si>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</si>
  <si>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</si>
  <si>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</si>
  <si>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</si>
  <si>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</si>
  <si>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</si>
  <si>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</si>
  <si>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</si>
  <si>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</si>
  <si>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</si>
  <si>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</si>
  <si>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</si>
  <si>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</si>
  <si>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</si>
  <si>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</si>
  <si>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</si>
  <si>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</si>
  <si>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</si>
  <si>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</si>
  <si>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</si>
  <si>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</si>
  <si>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</si>
  <si>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</si>
  <si>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</si>
  <si>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</si>
  <si>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</si>
  <si>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</si>
  <si>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</si>
  <si>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</si>
  <si>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</si>
  <si>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</si>
  <si>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</si>
  <si>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</si>
  <si>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</si>
  <si>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</si>
  <si>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</si>
  <si>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</si>
  <si>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</si>
  <si>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</si>
  <si>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</si>
  <si>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</si>
  <si>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</si>
  <si>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</si>
  <si>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</si>
  <si>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</si>
  <si>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</si>
  <si>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</si>
  <si>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</si>
  <si>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</si>
  <si>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</si>
  <si>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</si>
  <si>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</si>
  <si>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</si>
  <si>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</si>
  <si>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</si>
  <si>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</si>
  <si>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</si>
  <si>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</si>
  <si>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</si>
  <si>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</si>
  <si>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</si>
  <si>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</si>
  <si>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</si>
  <si>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</si>
  <si>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</si>
  <si>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</si>
  <si>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</si>
  <si>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</si>
  <si>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</si>
  <si>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</si>
  <si>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</si>
  <si>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</si>
  <si>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</si>
  <si>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</si>
  <si>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</si>
  <si>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</si>
  <si>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</si>
  <si>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</si>
  <si>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</si>
  <si>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</si>
  <si>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</si>
  <si>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</si>
  <si>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</si>
  <si>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</si>
  <si>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</si>
  <si>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</si>
  <si>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</si>
  <si>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</si>
  <si>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</si>
  <si>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</si>
  <si>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</si>
  <si>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</si>
  <si>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</si>
  <si>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</si>
  <si>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</si>
  <si>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</si>
  <si>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</si>
  <si>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</si>
  <si>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</si>
  <si>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</si>
  <si>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</si>
  <si>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</si>
  <si>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</si>
  <si>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</si>
  <si>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</si>
  <si>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</si>
  <si>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</si>
  <si>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</si>
  <si>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</si>
  <si>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</si>
  <si>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</si>
  <si>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</si>
  <si>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</si>
  <si>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</si>
  <si>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</si>
  <si>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</si>
  <si>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</si>
  <si>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</si>
  <si>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</si>
  <si>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</si>
  <si>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</si>
  <si>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</si>
  <si>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</si>
  <si>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</si>
  <si>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</si>
  <si>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</si>
  <si>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</si>
  <si>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</si>
  <si>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</si>
  <si>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</si>
  <si>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</si>
  <si>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</si>
  <si>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</si>
  <si>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</si>
  <si>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</si>
  <si>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</si>
  <si>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</si>
  <si>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</si>
  <si>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</si>
  <si>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</si>
  <si>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</si>
  <si>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</si>
  <si>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</si>
  <si>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</si>
  <si>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</si>
  <si>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</si>
  <si>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</si>
  <si>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</si>
  <si>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</si>
  <si>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</si>
  <si>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</si>
  <si>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</si>
  <si>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</si>
  <si>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</si>
  <si>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</si>
  <si>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</si>
  <si>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</si>
  <si>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</si>
  <si>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</si>
  <si>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</si>
  <si>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</si>
  <si>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</si>
  <si>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</si>
  <si>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</si>
  <si>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</si>
  <si>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</si>
  <si>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</si>
  <si>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</si>
  <si>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</si>
  <si>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</si>
  <si>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</si>
  <si>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</si>
  <si>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</si>
  <si>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</si>
  <si>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</si>
  <si>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</si>
  <si>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</si>
  <si>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</si>
  <si>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</si>
  <si>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</si>
  <si>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</si>
  <si>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</si>
  <si>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</si>
  <si>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</si>
  <si>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</si>
  <si>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</si>
  <si>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</si>
  <si>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</si>
  <si>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</si>
  <si>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</si>
  <si>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</si>
  <si>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</si>
  <si>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</si>
  <si>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</si>
  <si>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</si>
  <si>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</si>
  <si>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</si>
  <si>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</si>
  <si>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</si>
  <si>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</si>
  <si>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</si>
  <si>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</si>
  <si>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</si>
  <si>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</si>
  <si>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</si>
  <si>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</si>
  <si>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</si>
  <si>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</si>
  <si>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</si>
  <si>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</si>
  <si>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</si>
  <si>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</si>
  <si>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</si>
  <si>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</si>
  <si>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</si>
  <si>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</si>
  <si>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</si>
  <si>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</si>
  <si>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</si>
  <si>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</si>
  <si>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</si>
  <si>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</si>
  <si>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</si>
  <si>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</si>
  <si>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</si>
  <si>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</si>
  <si>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</si>
  <si>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</si>
  <si>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</si>
  <si>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</si>
  <si>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</si>
  <si>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</si>
  <si>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</si>
  <si>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</si>
  <si>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</si>
  <si>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</si>
  <si>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</si>
  <si>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</si>
  <si>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</si>
  <si>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</si>
  <si>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</si>
  <si>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</si>
  <si>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</si>
  <si>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</si>
  <si>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</si>
  <si>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</si>
  <si>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</si>
  <si>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</si>
  <si>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</si>
  <si>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</si>
  <si>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</si>
  <si>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</si>
  <si>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</si>
  <si>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</si>
  <si>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</si>
  <si>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</si>
  <si>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</si>
  <si>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</si>
  <si>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</si>
  <si>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</si>
  <si>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</si>
  <si>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</si>
  <si>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</si>
  <si>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</si>
  <si>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</si>
  <si>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</si>
  <si>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</si>
  <si>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</si>
  <si>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</si>
  <si>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</si>
  <si>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</si>
  <si>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</si>
  <si>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</si>
  <si>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</si>
  <si>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</si>
  <si>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</si>
  <si>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</si>
  <si>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</si>
  <si>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</si>
  <si>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</si>
  <si>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</si>
  <si>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</si>
  <si>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</si>
  <si>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</si>
  <si>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</si>
  <si>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</si>
  <si>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</si>
  <si>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</si>
  <si>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</si>
  <si>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</si>
  <si>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</si>
  <si>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</si>
  <si>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</si>
  <si>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</si>
  <si>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</si>
  <si>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</si>
  <si>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</si>
  <si>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</si>
  <si>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</si>
  <si>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</si>
  <si>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</si>
  <si>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</si>
  <si>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</si>
  <si>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</si>
  <si>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</si>
  <si>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</si>
  <si>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</si>
  <si>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</si>
  <si>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</si>
  <si>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</si>
  <si>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</si>
  <si>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</si>
  <si>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</si>
  <si>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</si>
  <si>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</si>
  <si>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</si>
  <si>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</si>
  <si>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</si>
  <si>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</si>
  <si>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</si>
  <si>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</si>
  <si>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</si>
  <si>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</si>
  <si>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</si>
  <si>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</si>
  <si>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</si>
  <si>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</si>
  <si>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</si>
  <si>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</si>
  <si>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</si>
  <si>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</si>
  <si>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</si>
  <si>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</si>
  <si>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</si>
  <si>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</si>
  <si>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</si>
  <si>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</si>
  <si>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</si>
  <si>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</si>
  <si>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</si>
  <si>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</si>
  <si>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</si>
  <si>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</si>
  <si>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</si>
  <si>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</si>
  <si>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</si>
  <si>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</si>
  <si>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</si>
  <si>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</si>
  <si>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</si>
  <si>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</si>
  <si>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</si>
  <si>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</si>
  <si>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</si>
  <si>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</si>
  <si>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</si>
  <si>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</si>
  <si>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</si>
  <si>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</si>
  <si>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</si>
  <si>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</si>
  <si>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</si>
  <si>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</si>
  <si>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</si>
  <si>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</si>
  <si>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</si>
  <si>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</si>
  <si>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</si>
  <si>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</si>
  <si>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</si>
  <si>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</si>
  <si>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</si>
  <si>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</si>
  <si>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</si>
  <si>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</si>
  <si>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</si>
  <si>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</si>
  <si>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</si>
  <si>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</si>
  <si>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</si>
  <si>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</si>
  <si>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</si>
  <si>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</si>
  <si>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</si>
  <si>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</si>
  <si>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</si>
  <si>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</si>
  <si>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</si>
  <si>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</si>
  <si>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</si>
  <si>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</si>
  <si>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</si>
  <si>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</si>
  <si>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</si>
  <si>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</si>
  <si>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</si>
  <si>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</si>
  <si>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</si>
  <si>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</si>
  <si>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</si>
  <si>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</si>
  <si>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</si>
  <si>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</si>
  <si>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</si>
  <si>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</si>
  <si>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</si>
  <si>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</si>
  <si>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</si>
  <si>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</si>
  <si>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</si>
  <si>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</si>
  <si>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</si>
  <si>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</si>
  <si>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</si>
  <si>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</si>
  <si>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</si>
  <si>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</si>
  <si>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</si>
  <si>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</si>
  <si>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</si>
  <si>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</si>
  <si>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</si>
  <si>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</si>
  <si>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</si>
  <si>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</si>
  <si>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</si>
  <si>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</si>
  <si>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</si>
  <si>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</si>
  <si>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</si>
  <si>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</si>
  <si>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</si>
  <si>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</si>
  <si>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</si>
  <si>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</si>
  <si>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</si>
  <si>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</si>
  <si>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</si>
  <si>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</si>
  <si>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</si>
  <si>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</si>
  <si>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</si>
  <si>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</si>
  <si>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</si>
  <si>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</si>
  <si>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</si>
  <si>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</si>
  <si>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</si>
  <si>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</si>
  <si>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</si>
  <si>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</si>
  <si>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</si>
  <si>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</si>
  <si>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</si>
  <si>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</si>
  <si>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</si>
  <si>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</si>
  <si>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</si>
  <si>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</si>
  <si>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</si>
  <si>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</si>
  <si>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</si>
  <si>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</si>
  <si>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</si>
  <si>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</si>
  <si>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</si>
  <si>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</si>
  <si>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</si>
  <si>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</si>
  <si>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</si>
  <si>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</si>
  <si>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</si>
  <si>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</si>
  <si>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</si>
  <si>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</si>
  <si>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</si>
  <si>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</si>
  <si>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</si>
  <si>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</si>
  <si>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</si>
  <si>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</si>
  <si>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</si>
  <si>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</si>
  <si>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</si>
  <si>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</si>
  <si>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</si>
  <si>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</si>
  <si>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</si>
  <si>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</si>
  <si>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</si>
  <si>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</si>
  <si>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</si>
  <si>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</si>
  <si>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</si>
  <si>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</si>
  <si>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</si>
  <si>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</si>
  <si>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</si>
  <si>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</si>
  <si>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</si>
  <si>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</si>
  <si>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</si>
  <si>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</si>
  <si>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</si>
  <si>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</si>
  <si>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</si>
  <si>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</si>
  <si>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</si>
  <si>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</si>
  <si>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</si>
  <si>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</si>
  <si>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</si>
  <si>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</si>
  <si>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</si>
  <si>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</si>
  <si>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</si>
  <si>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</si>
  <si>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</si>
  <si>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</si>
  <si>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</si>
  <si>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</si>
  <si>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</si>
  <si>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</si>
  <si>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</si>
  <si>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</si>
  <si>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</si>
  <si>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</si>
  <si>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</si>
  <si>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</si>
  <si>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</si>
  <si>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</si>
  <si>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</si>
  <si>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</si>
  <si>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</si>
  <si>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</si>
  <si>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</si>
  <si>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</si>
  <si>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</si>
  <si>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</si>
  <si>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</si>
  <si>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</si>
  <si>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</si>
  <si>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</si>
  <si>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</si>
  <si>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</si>
  <si>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</si>
  <si>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</si>
  <si>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</si>
  <si>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</si>
  <si>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</si>
  <si>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</si>
  <si>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</si>
  <si>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</si>
  <si>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</si>
  <si>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</si>
  <si>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</si>
  <si>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</si>
  <si>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</si>
  <si>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</si>
  <si>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</si>
  <si>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</si>
  <si>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</si>
  <si>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</si>
  <si>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</si>
  <si>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</si>
  <si>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</si>
  <si>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</si>
  <si>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</si>
  <si>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</si>
  <si>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</si>
  <si>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</si>
  <si>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</si>
  <si>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</si>
  <si>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</si>
  <si>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</si>
  <si>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</si>
  <si>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</si>
  <si>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</si>
  <si>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</si>
  <si>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</si>
  <si>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</si>
  <si>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</si>
  <si>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</si>
  <si>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</si>
  <si>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</si>
  <si>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</si>
  <si>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</si>
  <si>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</si>
  <si>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</si>
  <si>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</si>
  <si>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</si>
  <si>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</si>
  <si>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</si>
  <si>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</si>
  <si>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</si>
  <si>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</si>
  <si>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</si>
  <si>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</si>
  <si>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</si>
  <si>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</si>
  <si>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</si>
  <si>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</si>
  <si>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</si>
  <si>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</si>
  <si>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</si>
  <si>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</si>
  <si>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</si>
  <si>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</si>
  <si>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</si>
  <si>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</si>
  <si>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</si>
  <si>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</si>
  <si>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</si>
  <si>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</si>
  <si>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</si>
  <si>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</si>
  <si>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</si>
  <si>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</si>
  <si>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</si>
  <si>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</si>
  <si>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</si>
  <si>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</si>
  <si>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</si>
  <si>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</si>
  <si>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</si>
  <si>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</si>
  <si>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</si>
  <si>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</si>
  <si>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</si>
  <si>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</si>
  <si>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</si>
  <si>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</si>
  <si>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</si>
  <si>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</si>
  <si>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</si>
  <si>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</si>
  <si>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</si>
  <si>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</si>
  <si>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</si>
  <si>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</si>
  <si>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</si>
  <si>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</si>
  <si>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</si>
  <si>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</si>
  <si>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</si>
  <si>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</si>
  <si>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</si>
  <si>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</si>
  <si>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</si>
  <si>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</si>
  <si>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</si>
  <si>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</si>
  <si>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</si>
  <si>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</si>
  <si>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</si>
  <si>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</si>
  <si>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</si>
  <si>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</si>
  <si>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</si>
  <si>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</si>
  <si>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</si>
  <si>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</si>
  <si>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</si>
  <si>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</si>
  <si>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</si>
  <si>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</si>
  <si>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</si>
  <si>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</si>
  <si>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</si>
  <si>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</si>
  <si>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</si>
  <si>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</si>
  <si>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</si>
  <si>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</si>
  <si>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</si>
  <si>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</si>
  <si>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</si>
  <si>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</si>
  <si>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</si>
  <si>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</si>
  <si>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</si>
  <si>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</si>
  <si>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</si>
  <si>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</si>
  <si>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</si>
  <si>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</si>
  <si>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</si>
  <si>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</si>
  <si>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</si>
  <si>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</si>
  <si>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</si>
  <si>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</si>
  <si>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</si>
  <si>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</si>
  <si>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</si>
  <si>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</si>
  <si>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</si>
  <si>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</si>
  <si>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</si>
  <si>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</si>
  <si>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</si>
  <si>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</si>
  <si>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</si>
  <si>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</si>
  <si>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</si>
  <si>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</si>
  <si>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</si>
  <si>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</si>
  <si>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</si>
  <si>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</si>
  <si>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</si>
  <si>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</si>
  <si>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</si>
  <si>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</si>
  <si>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</si>
  <si>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</si>
  <si>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</si>
  <si>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</si>
  <si>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</si>
  <si>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</si>
  <si>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</si>
  <si>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</si>
  <si>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</si>
  <si>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</si>
  <si>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</si>
  <si>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</si>
  <si>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</si>
  <si>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</si>
  <si>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</si>
  <si>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</si>
  <si>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</si>
  <si>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</si>
  <si>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</si>
  <si>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</si>
  <si>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</si>
  <si>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</si>
  <si>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</si>
  <si>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</si>
  <si>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</si>
  <si>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</si>
  <si>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</si>
  <si>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</si>
  <si>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</si>
  <si>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</si>
  <si>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</si>
  <si>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</si>
  <si>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</si>
  <si>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</si>
  <si>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</si>
  <si>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</si>
  <si>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</si>
  <si>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</si>
  <si>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</si>
  <si>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</si>
  <si>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</si>
  <si>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</si>
  <si>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</si>
  <si>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</si>
  <si>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</si>
  <si>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</si>
  <si>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</si>
  <si>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</si>
  <si>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</si>
  <si>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</si>
  <si>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</si>
  <si>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</si>
  <si>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</si>
  <si>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</si>
  <si>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</si>
  <si>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</si>
  <si>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</si>
  <si>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</si>
  <si>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</si>
  <si>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</si>
  <si>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</si>
  <si>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</si>
  <si>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</si>
  <si>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</si>
  <si>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</si>
  <si>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</si>
  <si>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</si>
  <si>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</si>
  <si>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</si>
  <si>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</si>
  <si>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</si>
  <si>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</si>
  <si>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</si>
  <si>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</si>
  <si>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</si>
  <si>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</si>
  <si>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</si>
  <si>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</si>
  <si>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</si>
  <si>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</si>
  <si>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</si>
  <si>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</si>
  <si>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</si>
  <si>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</si>
  <si>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</si>
  <si>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</si>
  <si>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</si>
  <si>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</si>
  <si>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</si>
  <si>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</si>
  <si>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</si>
  <si>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</si>
  <si>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</si>
  <si>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</si>
  <si>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</si>
  <si>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</si>
  <si>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</si>
  <si>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</si>
  <si>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</si>
  <si>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</si>
  <si>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</si>
  <si>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</si>
  <si>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</si>
  <si>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</si>
  <si>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</si>
  <si>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</si>
  <si>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</si>
  <si>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</si>
  <si>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</si>
  <si>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</si>
  <si>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</si>
  <si>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</si>
  <si>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</si>
  <si>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</si>
  <si>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</si>
  <si>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</si>
  <si>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</si>
  <si>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</si>
  <si>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</si>
  <si>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</si>
  <si>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</si>
  <si>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</si>
  <si>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</si>
  <si>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</si>
  <si>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</si>
  <si>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</si>
  <si>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</si>
  <si>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</si>
  <si>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</si>
  <si>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</si>
  <si>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</si>
  <si>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</si>
  <si>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</si>
  <si>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</si>
  <si>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</si>
  <si>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</si>
  <si>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</si>
  <si>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</si>
  <si>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</si>
  <si>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</si>
  <si>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</si>
  <si>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</si>
  <si>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</si>
  <si>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</si>
  <si>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</si>
  <si>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</si>
  <si>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</si>
  <si>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</si>
  <si>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</si>
  <si>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</si>
  <si>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</si>
  <si>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</si>
  <si>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</si>
  <si>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</si>
  <si>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</si>
  <si>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</si>
  <si>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</si>
  <si>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</si>
  <si>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</si>
  <si>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</si>
  <si>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</si>
  <si>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</si>
  <si>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</si>
  <si>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</si>
  <si>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</si>
  <si>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</si>
  <si>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</si>
  <si>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</si>
  <si>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</si>
  <si>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</si>
  <si>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</si>
  <si>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</si>
  <si>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</si>
  <si>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</si>
  <si>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</si>
  <si>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</si>
  <si>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</si>
  <si>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</si>
  <si>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</si>
  <si>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</si>
  <si>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</si>
  <si>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</si>
  <si>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</si>
  <si>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</si>
  <si>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</si>
  <si>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</si>
  <si>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</si>
  <si>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</si>
  <si>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</si>
  <si>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</si>
  <si>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</si>
  <si>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</si>
  <si>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</si>
  <si>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</si>
  <si>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</si>
  <si>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</si>
  <si>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</si>
  <si>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</si>
  <si>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</si>
  <si>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</si>
  <si>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</si>
  <si>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</si>
  <si>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</si>
  <si>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</si>
  <si>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</si>
  <si>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</si>
  <si>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</si>
  <si>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</si>
  <si>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</si>
  <si>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</si>
  <si>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</si>
  <si>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</si>
  <si>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</si>
  <si>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</si>
  <si>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</si>
  <si>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</si>
  <si>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</si>
  <si>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</si>
  <si>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</si>
  <si>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</si>
  <si>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</si>
  <si>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</si>
  <si>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</si>
  <si>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</si>
  <si>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</si>
  <si>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</si>
  <si>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</si>
  <si>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</si>
  <si>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</si>
  <si>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</si>
  <si>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</si>
  <si>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</si>
  <si>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</si>
  <si>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</si>
  <si>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</si>
  <si>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</si>
  <si>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</si>
  <si>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</si>
  <si>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</si>
  <si>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</si>
  <si>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</si>
  <si>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</si>
  <si>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</si>
  <si>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</si>
  <si>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</si>
  <si>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</si>
  <si>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</si>
  <si>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</si>
  <si>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</si>
  <si>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</si>
  <si>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</si>
  <si>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</si>
  <si>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</si>
  <si>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</si>
  <si>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</si>
  <si>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</si>
  <si>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</si>
  <si>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</si>
  <si>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</si>
  <si>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</si>
  <si>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</si>
  <si>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</si>
  <si>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</si>
  <si>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</si>
  <si>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</si>
  <si>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</si>
  <si>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</si>
  <si>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</si>
  <si>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</si>
  <si>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</si>
  <si>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</si>
  <si>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</si>
  <si>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</si>
  <si>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</si>
  <si>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</si>
  <si>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</si>
  <si>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</si>
  <si>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</si>
  <si>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</si>
  <si>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</si>
  <si>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</si>
  <si>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</si>
  <si>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</si>
  <si>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</si>
  <si>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</si>
  <si>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</si>
  <si>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</si>
  <si>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</si>
  <si>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</si>
  <si>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</si>
  <si>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</si>
  <si>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</si>
  <si>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</si>
  <si>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</si>
  <si>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</si>
  <si>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</si>
  <si>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</si>
  <si>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</si>
  <si>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</si>
  <si>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</si>
  <si>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</si>
  <si>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</si>
  <si>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</si>
  <si>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</si>
  <si>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</si>
  <si>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</si>
  <si>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</si>
  <si>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</si>
  <si>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</si>
  <si>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</si>
  <si>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</si>
  <si>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</si>
  <si>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</si>
  <si>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</si>
  <si>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</si>
  <si>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</si>
  <si>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</si>
  <si>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</si>
  <si>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</si>
  <si>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</si>
  <si>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</si>
  <si>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</si>
  <si>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</si>
  <si>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</si>
  <si>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</si>
  <si>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</si>
  <si>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</si>
  <si>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</si>
  <si>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</si>
  <si>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</si>
  <si>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</si>
  <si>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</si>
  <si>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</si>
  <si>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</si>
  <si>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</si>
  <si>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</si>
  <si>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</si>
  <si>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</si>
  <si>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</si>
  <si>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</si>
  <si>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</si>
  <si>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</si>
  <si>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</si>
  <si>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</si>
  <si>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</si>
  <si>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</si>
  <si>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</si>
  <si>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</si>
  <si>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</si>
  <si>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</si>
  <si>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</si>
  <si>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</si>
  <si>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</si>
  <si>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</si>
  <si>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</si>
  <si>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</si>
  <si>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</si>
  <si>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</si>
  <si>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</si>
  <si>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</si>
  <si>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</si>
  <si>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</si>
  <si>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</si>
  <si>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</si>
  <si>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</si>
  <si>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</si>
  <si>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</si>
  <si>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</si>
  <si>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</si>
  <si>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</si>
  <si>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</si>
  <si>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</si>
  <si>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</si>
  <si>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</si>
  <si>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</si>
  <si>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</si>
  <si>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</si>
  <si>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</si>
  <si>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</si>
  <si>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</si>
  <si>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</si>
  <si>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</si>
  <si>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</si>
  <si>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</si>
  <si>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</si>
  <si>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</si>
  <si>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</si>
  <si>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</si>
  <si>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</si>
  <si>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</si>
  <si>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</si>
  <si>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</si>
  <si>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</si>
  <si>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</si>
  <si>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</si>
  <si>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</si>
  <si>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</si>
  <si>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</si>
  <si>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</si>
  <si>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</si>
  <si>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</si>
  <si>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</si>
  <si>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</si>
  <si>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</si>
  <si>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</si>
  <si>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</si>
  <si>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</si>
  <si>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</si>
  <si>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</si>
  <si>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</si>
  <si>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</si>
  <si>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</si>
  <si>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</si>
  <si>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</si>
  <si>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</si>
  <si>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</si>
  <si>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</si>
  <si>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</si>
  <si>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</si>
  <si>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</si>
  <si>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</si>
  <si>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</si>
  <si>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</si>
  <si>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</si>
  <si>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</si>
  <si>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</si>
  <si>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</si>
  <si>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</si>
  <si>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</si>
  <si>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</si>
  <si>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</si>
  <si>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</si>
  <si>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</si>
  <si>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</si>
  <si>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</si>
  <si>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</si>
  <si>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</si>
  <si>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</si>
  <si>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</si>
  <si>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</si>
  <si>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</si>
  <si>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</si>
  <si>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</si>
  <si>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</si>
  <si>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</si>
  <si>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</si>
  <si>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</si>
  <si>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</si>
  <si>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</si>
  <si>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</si>
  <si>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</si>
  <si>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</si>
  <si>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</si>
  <si>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</si>
  <si>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</si>
  <si>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</si>
  <si>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</si>
  <si>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</si>
  <si>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</si>
  <si>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</si>
  <si>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</si>
  <si>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</si>
  <si>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</si>
  <si>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</si>
  <si>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</si>
  <si>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</si>
  <si>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</si>
  <si>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</si>
  <si>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</si>
  <si>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</si>
  <si>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</si>
  <si>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</si>
  <si>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</si>
  <si>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</si>
  <si>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</si>
  <si>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</si>
  <si>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</si>
  <si>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</si>
  <si>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</si>
  <si>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</si>
  <si>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</si>
  <si>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</si>
  <si>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</si>
  <si>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</si>
  <si>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</si>
  <si>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</si>
  <si>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</si>
  <si>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</si>
  <si>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</si>
  <si>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</si>
  <si>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</si>
  <si>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</si>
  <si>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</si>
  <si>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</si>
  <si>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</si>
  <si>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</si>
  <si>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</si>
  <si>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</si>
  <si>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</si>
  <si>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</si>
  <si>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</si>
  <si>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</si>
  <si>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</si>
  <si>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</si>
  <si>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</si>
  <si>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</si>
  <si>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</si>
  <si>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</si>
  <si>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</si>
  <si>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</si>
  <si>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</si>
  <si>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</si>
  <si>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</si>
  <si>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</si>
  <si>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</si>
  <si>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</si>
  <si>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</si>
  <si>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</si>
  <si>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</si>
  <si>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</si>
  <si>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</si>
  <si>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</si>
  <si>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</si>
  <si>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</si>
  <si>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</si>
  <si>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</si>
  <si>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</si>
  <si>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</si>
  <si>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</si>
  <si>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</si>
  <si>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</si>
  <si>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</si>
  <si>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</si>
  <si>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</si>
  <si>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</si>
  <si>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</si>
  <si>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</si>
  <si>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</si>
  <si>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</si>
  <si>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</si>
  <si>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</si>
  <si>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</si>
  <si>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</si>
  <si>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</si>
  <si>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</si>
  <si>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</si>
  <si>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</si>
  <si>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</si>
  <si>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</si>
  <si>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</si>
  <si>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</si>
  <si>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</si>
  <si>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</si>
  <si>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</si>
  <si>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</si>
  <si>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</si>
  <si>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</si>
  <si>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</si>
  <si>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</si>
  <si>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</si>
  <si>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</si>
  <si>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</si>
  <si>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</si>
  <si>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</si>
  <si>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</si>
  <si>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</si>
  <si>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</si>
  <si>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</si>
  <si>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</si>
  <si>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</si>
  <si>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</si>
  <si>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</si>
  <si>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</si>
  <si>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</si>
  <si>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</si>
  <si>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</si>
  <si>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</si>
  <si>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</si>
  <si>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</si>
  <si>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</si>
  <si>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</si>
  <si>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</si>
  <si>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</si>
  <si>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</si>
  <si>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</si>
  <si>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</si>
  <si>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</si>
  <si>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</si>
  <si>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</si>
  <si>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</si>
  <si>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</si>
  <si>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</si>
  <si>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</si>
  <si>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</si>
  <si>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</si>
  <si>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</si>
  <si>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</si>
  <si>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</si>
  <si>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</si>
  <si>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</si>
  <si>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</si>
  <si>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</si>
  <si>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</si>
  <si>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</si>
  <si>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</si>
  <si>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</si>
  <si>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</si>
  <si>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</si>
  <si>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</si>
  <si>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</si>
  <si>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</si>
  <si>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</si>
  <si>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</si>
  <si>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</si>
  <si>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</si>
  <si>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</si>
  <si>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</si>
  <si>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</si>
  <si>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</si>
  <si>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</si>
  <si>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</si>
  <si>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</si>
  <si>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</si>
  <si>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</si>
  <si>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</si>
  <si>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</si>
  <si>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</si>
  <si>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</si>
  <si>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</si>
  <si>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</si>
  <si>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</si>
  <si>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</si>
  <si>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</si>
  <si>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</si>
  <si>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</si>
  <si>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</si>
  <si>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</si>
  <si>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</si>
  <si>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</si>
  <si>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</si>
  <si>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</si>
  <si>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</si>
  <si>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</si>
  <si>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</si>
  <si>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</si>
  <si>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</si>
  <si>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</si>
  <si>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</si>
  <si>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</si>
  <si>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</si>
  <si>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</si>
  <si>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</si>
  <si>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</si>
  <si>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</si>
  <si>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</si>
  <si>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</si>
  <si>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</si>
  <si>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</si>
  <si>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</si>
  <si>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</si>
  <si>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</si>
  <si>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</si>
  <si>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</si>
  <si>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</si>
  <si>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</si>
  <si>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</si>
  <si>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</si>
  <si>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</si>
  <si>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</si>
  <si>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</si>
  <si>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</si>
  <si>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</si>
  <si>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</si>
  <si>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</si>
  <si>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</si>
  <si>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</si>
  <si>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</si>
  <si>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</si>
  <si>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</si>
  <si>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</si>
  <si>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</si>
  <si>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</si>
  <si>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</si>
  <si>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</si>
  <si>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</si>
  <si>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</si>
  <si>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</si>
  <si>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</si>
  <si>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</si>
  <si>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</si>
  <si>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</si>
  <si>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</si>
  <si>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</si>
  <si>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</si>
  <si>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</si>
  <si>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</si>
  <si>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</si>
  <si>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</si>
  <si>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</si>
  <si>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</si>
  <si>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</si>
  <si>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</si>
  <si>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</si>
  <si>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</si>
  <si>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</si>
  <si>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</si>
  <si>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</si>
  <si>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</si>
  <si>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</si>
  <si>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</si>
  <si>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</si>
  <si>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</si>
  <si>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</si>
  <si>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</si>
  <si>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</si>
  <si>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</si>
  <si>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</si>
  <si>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</si>
  <si>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</si>
  <si>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</si>
  <si>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</si>
  <si>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</si>
  <si>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</si>
  <si>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</si>
  <si>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</si>
  <si>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</si>
  <si>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</si>
  <si>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</si>
  <si>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</si>
  <si>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</si>
  <si>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</si>
  <si>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</si>
  <si>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</si>
  <si>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</si>
  <si>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</si>
  <si>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</si>
  <si>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</si>
  <si>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</si>
  <si>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</si>
  <si>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</si>
  <si>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</si>
  <si>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</si>
  <si>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</si>
  <si>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</si>
  <si>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</si>
  <si>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</si>
  <si>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</si>
  <si>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</si>
  <si>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</si>
  <si>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</si>
  <si>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</si>
  <si>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</si>
  <si>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</si>
  <si>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</si>
  <si>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</si>
  <si>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</si>
  <si>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</si>
  <si>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</si>
  <si>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</si>
  <si>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</si>
  <si>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</si>
  <si>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</si>
  <si>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</si>
  <si>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</si>
  <si>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</si>
  <si>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</si>
  <si>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</si>
  <si>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</si>
  <si>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</si>
  <si>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</si>
  <si>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</si>
  <si>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</si>
  <si>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</si>
  <si>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</si>
  <si>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</si>
  <si>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</si>
  <si>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</si>
  <si>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</si>
  <si>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</si>
  <si>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</si>
  <si>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</si>
  <si>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</si>
  <si>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</si>
  <si>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</si>
  <si>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</si>
  <si>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</si>
  <si>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</si>
  <si>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</si>
  <si>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</si>
  <si>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</si>
  <si>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</si>
  <si>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</si>
  <si>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</si>
  <si>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</si>
  <si>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</si>
  <si>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</si>
  <si>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</si>
  <si>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</si>
  <si>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</si>
  <si>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</si>
  <si>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</si>
  <si>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</si>
  <si>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</si>
  <si>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</si>
  <si>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</si>
  <si>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</si>
  <si>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</si>
  <si>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</si>
  <si>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</si>
  <si>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</si>
  <si>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</si>
  <si>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</si>
  <si>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</si>
  <si>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</si>
  <si>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</si>
  <si>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</si>
  <si>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</si>
  <si>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</si>
  <si>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</si>
  <si>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</si>
  <si>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</si>
  <si>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</si>
  <si>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</si>
  <si>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</si>
  <si>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</si>
  <si>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</si>
  <si>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</si>
  <si>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</si>
  <si>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</si>
  <si>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</si>
  <si>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</si>
  <si>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</si>
  <si>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</si>
  <si>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</si>
  <si>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</si>
  <si>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</si>
  <si>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</si>
  <si>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</si>
  <si>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</si>
  <si>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</si>
  <si>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</si>
  <si>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</si>
  <si>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</si>
  <si>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</si>
  <si>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</si>
  <si>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</si>
  <si>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</si>
  <si>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</si>
  <si>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</si>
  <si>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</si>
  <si>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</si>
  <si>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</si>
  <si>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</si>
  <si>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</si>
  <si>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</si>
  <si>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</si>
  <si>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</si>
  <si>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</si>
  <si>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</si>
  <si>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</si>
  <si>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</si>
  <si>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</si>
  <si>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</si>
  <si>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</si>
  <si>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</si>
  <si>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</si>
  <si>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</si>
  <si>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</si>
  <si>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</si>
  <si>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</si>
  <si>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</si>
  <si>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</si>
  <si>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</si>
  <si>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</si>
  <si>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</si>
  <si>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</si>
  <si>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</si>
  <si>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</si>
  <si>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</si>
  <si>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</si>
  <si>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</si>
  <si>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</si>
  <si>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</si>
  <si>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</si>
  <si>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</si>
  <si>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</si>
  <si>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</si>
  <si>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</si>
  <si>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</si>
  <si>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</si>
  <si>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</si>
  <si>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</si>
  <si>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</si>
  <si>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</si>
  <si>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</si>
  <si>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</si>
  <si>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</si>
  <si>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</si>
  <si>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</si>
  <si>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</si>
  <si>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</si>
  <si>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</si>
  <si>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</si>
  <si>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</si>
  <si>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</si>
  <si>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</si>
  <si>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</si>
  <si>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</si>
  <si>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</si>
  <si>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</si>
  <si>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</si>
  <si>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</si>
  <si>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</si>
  <si>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</si>
  <si>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</si>
  <si>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</si>
  <si>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</si>
  <si>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</si>
  <si>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</si>
  <si>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</si>
  <si>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</si>
  <si>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</si>
  <si>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</si>
  <si>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</si>
  <si>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</si>
  <si>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</si>
  <si>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</si>
  <si>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</si>
  <si>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</si>
  <si>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</si>
  <si>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</si>
  <si>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</si>
  <si>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</si>
  <si>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</si>
  <si>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</si>
  <si>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</si>
  <si>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</si>
  <si>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</si>
  <si>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</si>
  <si>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</si>
  <si>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</si>
  <si>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</si>
  <si>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</si>
  <si>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</si>
  <si>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</si>
  <si>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</si>
  <si>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</si>
  <si>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</si>
  <si>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</si>
  <si>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</si>
  <si>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</si>
  <si>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</si>
  <si>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</si>
  <si>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</si>
  <si>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</si>
  <si>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</si>
  <si>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</si>
  <si>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</si>
  <si>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</si>
  <si>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</si>
  <si>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</si>
  <si>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</si>
  <si>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</si>
  <si>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</si>
  <si>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</si>
  <si>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</si>
  <si>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</si>
  <si>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</si>
  <si>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</si>
  <si>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</si>
  <si>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</si>
  <si>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</si>
  <si>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</si>
  <si>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</si>
  <si>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</si>
  <si>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</si>
  <si>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</si>
  <si>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</si>
  <si>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</si>
  <si>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</si>
  <si>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</si>
  <si>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</si>
  <si>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</si>
  <si>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</si>
  <si>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</si>
  <si>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</si>
  <si>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</si>
  <si>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</si>
  <si>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</si>
  <si>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</si>
  <si>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</si>
  <si>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</si>
  <si>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</si>
  <si>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</si>
  <si>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</si>
  <si>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</si>
  <si>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</si>
  <si>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</si>
  <si>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</si>
  <si>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</si>
  <si>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</si>
  <si>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</si>
  <si>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</si>
  <si>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</si>
  <si>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</si>
  <si>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</si>
  <si>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</si>
  <si>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</si>
  <si>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</si>
  <si>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</si>
  <si>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</si>
  <si>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</si>
  <si>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</si>
  <si>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</si>
  <si>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</si>
  <si>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</si>
  <si>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</si>
  <si>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</si>
  <si>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</si>
  <si>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</si>
  <si>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</si>
  <si>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</si>
  <si>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</si>
  <si>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</si>
  <si>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</si>
  <si>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</si>
  <si>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</si>
  <si>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</si>
  <si>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</si>
  <si>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</si>
  <si>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</si>
  <si>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</si>
  <si>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</si>
  <si>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</si>
  <si>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</si>
  <si>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</si>
  <si>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</si>
  <si>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</si>
  <si>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</si>
  <si>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</si>
  <si>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</si>
  <si>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</si>
  <si>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</si>
  <si>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</si>
  <si>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</si>
  <si>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</si>
  <si>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</si>
  <si>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</si>
  <si>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</si>
  <si>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</si>
  <si>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</si>
  <si>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</si>
  <si>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</si>
  <si>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</si>
  <si>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</si>
  <si>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</si>
  <si>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</si>
  <si>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</si>
  <si>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</si>
  <si>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</si>
  <si>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</si>
  <si>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</si>
  <si>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</si>
  <si>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</si>
  <si>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</si>
  <si>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</si>
  <si>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</si>
  <si>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</si>
  <si>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</si>
  <si>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</si>
  <si>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</si>
  <si>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</si>
  <si>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</si>
  <si>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</si>
  <si>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</si>
  <si>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</si>
  <si>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</si>
  <si>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</si>
  <si>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</si>
  <si>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</si>
  <si>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</si>
  <si>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</si>
  <si>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</si>
  <si>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</si>
  <si>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</si>
  <si>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</si>
  <si>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</si>
  <si>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</si>
  <si>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</si>
  <si>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</si>
  <si>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</si>
  <si>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</si>
  <si>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</si>
  <si>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</si>
  <si>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</si>
  <si>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</si>
  <si>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</si>
  <si>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</si>
  <si>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</si>
  <si>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</si>
  <si>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</si>
  <si>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</si>
  <si>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</si>
  <si>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</si>
  <si>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</si>
  <si>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</si>
  <si>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</si>
  <si>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</si>
  <si>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</si>
  <si>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</si>
  <si>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</si>
  <si>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</si>
  <si>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</si>
  <si>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</si>
  <si>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</si>
  <si>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</si>
  <si>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</si>
  <si>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</si>
  <si>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</si>
  <si>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</si>
  <si>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</si>
  <si>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</si>
  <si>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</si>
  <si>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</si>
  <si>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</si>
  <si>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</si>
  <si>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</si>
  <si>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</si>
  <si>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</si>
  <si>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</si>
  <si>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</si>
  <si>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</si>
  <si>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</si>
  <si>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</si>
  <si>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</si>
  <si>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</si>
  <si>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</si>
  <si>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</si>
  <si>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</si>
  <si>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</si>
  <si>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</si>
  <si>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</si>
  <si>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</si>
  <si>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</si>
  <si>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</si>
  <si>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</si>
  <si>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</si>
  <si>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</si>
  <si>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</si>
  <si>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</si>
  <si>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</si>
  <si>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</si>
  <si>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</si>
  <si>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</si>
  <si>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</si>
  <si>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</si>
  <si>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</si>
  <si>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</si>
  <si>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</si>
  <si>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</si>
  <si>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</si>
  <si>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</si>
  <si>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</si>
  <si>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</si>
  <si>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</si>
  <si>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</si>
  <si>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</si>
  <si>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</si>
  <si>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</si>
  <si>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</si>
  <si>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</si>
  <si>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</si>
  <si>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</si>
  <si>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</si>
  <si>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</si>
  <si>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</si>
  <si>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</si>
  <si>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</si>
  <si>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</si>
  <si>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</si>
  <si>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</si>
  <si>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</si>
  <si>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</si>
  <si>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</si>
  <si>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</si>
  <si>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</si>
  <si>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</si>
  <si>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</si>
  <si>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</si>
  <si>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</si>
  <si>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</si>
  <si>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</si>
  <si>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</si>
  <si>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</si>
  <si>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</si>
  <si>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</si>
  <si>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</si>
  <si>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</si>
  <si>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</si>
  <si>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</si>
  <si>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</si>
  <si>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</si>
  <si>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</si>
  <si>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</si>
  <si>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</si>
  <si>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</si>
  <si>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</si>
  <si>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</si>
  <si>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</si>
  <si>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</si>
  <si>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</si>
  <si>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</si>
  <si>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</si>
  <si>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</si>
  <si>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</si>
  <si>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</si>
  <si>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</si>
  <si>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</si>
  <si>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</si>
  <si>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</si>
  <si>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</si>
  <si>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</si>
  <si>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</si>
  <si>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</si>
  <si>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</si>
  <si>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</si>
  <si>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</si>
  <si>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</si>
  <si>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</si>
  <si>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</si>
  <si>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</si>
  <si>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</si>
  <si>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</si>
  <si>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</si>
  <si>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</si>
  <si>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</si>
  <si>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</si>
  <si>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</si>
  <si>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</si>
  <si>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</si>
  <si>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</si>
  <si>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</si>
  <si>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</si>
  <si>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</si>
  <si>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</si>
  <si>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</si>
  <si>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</si>
  <si>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</si>
  <si>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</si>
  <si>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</si>
  <si>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</si>
  <si>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</si>
  <si>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</si>
  <si>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</si>
  <si>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</si>
  <si>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</si>
  <si>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</si>
  <si>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</si>
  <si>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</si>
  <si>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</si>
  <si>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</si>
  <si>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</si>
  <si>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</si>
  <si>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</si>
  <si>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</si>
  <si>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</si>
  <si>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</si>
  <si>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</si>
  <si>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</si>
  <si>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</si>
  <si>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</si>
  <si>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</si>
  <si>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</si>
  <si>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</si>
  <si>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</si>
  <si>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</si>
  <si>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</si>
  <si>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</si>
  <si>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</si>
  <si>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</si>
  <si>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</si>
  <si>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</si>
  <si>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</si>
  <si>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</si>
  <si>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</si>
  <si>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</si>
  <si>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</si>
  <si>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</si>
  <si>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</si>
  <si>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</si>
  <si>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</si>
  <si>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</si>
  <si>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</si>
  <si>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</si>
  <si>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</si>
  <si>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</si>
  <si>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</si>
  <si>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</si>
  <si>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</si>
  <si>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</si>
  <si>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</si>
  <si>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</si>
  <si>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</si>
  <si>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</si>
  <si>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</si>
  <si>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</si>
  <si>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</si>
  <si>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</si>
  <si>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</si>
  <si>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</si>
  <si>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</si>
  <si>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</si>
  <si>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</si>
  <si>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</si>
  <si>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</si>
  <si>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</si>
  <si>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</si>
  <si>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</si>
  <si>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</si>
  <si>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</si>
  <si>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</si>
  <si>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</si>
  <si>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</si>
  <si>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</si>
  <si>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</si>
  <si>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</si>
  <si>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</si>
  <si>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</si>
  <si>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</si>
  <si>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</si>
  <si>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</si>
  <si>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</si>
  <si>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</si>
  <si>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</si>
  <si>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</si>
  <si>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</si>
  <si>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</si>
  <si>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</si>
  <si>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</si>
  <si>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</si>
  <si>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</si>
  <si>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</si>
  <si>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</si>
  <si>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</si>
  <si>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</si>
  <si>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</si>
  <si>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</si>
  <si>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</si>
  <si>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</si>
  <si>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</si>
  <si>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</si>
  <si>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</si>
  <si>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</si>
  <si>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</si>
  <si>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</si>
  <si>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</si>
  <si>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</si>
  <si>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</si>
  <si>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</si>
  <si>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</si>
  <si>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</si>
  <si>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</si>
  <si>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</si>
  <si>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</si>
  <si>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</si>
  <si>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</si>
  <si>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</si>
  <si>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</si>
  <si>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</si>
  <si>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</si>
  <si>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</si>
  <si>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</si>
  <si>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</si>
  <si>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</si>
  <si>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</si>
  <si>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</si>
  <si>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</si>
  <si>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</si>
  <si>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</si>
  <si>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</si>
  <si>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</si>
  <si>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</si>
  <si>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</si>
  <si>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</si>
  <si>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</si>
  <si>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</si>
  <si>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</si>
  <si>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</si>
  <si>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</si>
  <si>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</si>
  <si>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</si>
  <si>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</si>
  <si>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</si>
  <si>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</si>
  <si>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</si>
  <si>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</si>
  <si>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</si>
  <si>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</si>
  <si>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</si>
  <si>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</si>
  <si>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</si>
  <si>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</si>
  <si>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</si>
  <si>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</si>
  <si>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</si>
  <si>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</si>
  <si>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</si>
  <si>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</si>
  <si>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</si>
  <si>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</si>
  <si>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</si>
  <si>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</si>
  <si>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</si>
  <si>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</si>
  <si>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</si>
  <si>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</si>
  <si>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</si>
  <si>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</si>
  <si>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</si>
  <si>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</si>
  <si>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</si>
  <si>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</si>
  <si>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</si>
  <si>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</si>
  <si>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</si>
  <si>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</si>
  <si>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</si>
  <si>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</si>
  <si>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</si>
  <si>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</si>
  <si>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</si>
  <si>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</si>
  <si>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</si>
  <si>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</si>
  <si>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</si>
  <si>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</si>
  <si>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</si>
  <si>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</si>
  <si>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</si>
  <si>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</si>
  <si>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</si>
  <si>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</si>
  <si>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</si>
  <si>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</si>
  <si>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</si>
  <si>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</si>
  <si>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</si>
  <si>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</si>
  <si>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</si>
  <si>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</si>
  <si>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</si>
  <si>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</si>
  <si>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</si>
  <si>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</si>
  <si>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</si>
  <si>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</si>
  <si>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</si>
  <si>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</si>
  <si>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</si>
  <si>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</si>
  <si>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</si>
  <si>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</si>
  <si>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</si>
  <si>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</si>
  <si>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</si>
  <si>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</si>
  <si>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</si>
  <si>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</si>
  <si>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</si>
  <si>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</si>
  <si>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</si>
  <si>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</si>
  <si>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</si>
  <si>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</si>
  <si>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</si>
  <si>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</si>
  <si>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</si>
  <si>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</si>
  <si>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</si>
  <si>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</si>
  <si>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</si>
  <si>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</si>
  <si>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</si>
  <si>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</si>
  <si>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</si>
  <si>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</si>
  <si>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</si>
  <si>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</si>
  <si>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</si>
  <si>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</si>
  <si>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</si>
  <si>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</si>
  <si>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</si>
  <si>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</si>
  <si>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</si>
  <si>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</si>
  <si>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</si>
  <si>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</si>
  <si>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</si>
  <si>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</si>
  <si>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</si>
  <si>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</si>
  <si>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</si>
  <si>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</si>
  <si>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</si>
  <si>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</si>
  <si>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</si>
  <si>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</si>
  <si>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</si>
  <si>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</si>
  <si>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</si>
  <si>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</si>
  <si>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</si>
  <si>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</si>
  <si>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</si>
  <si>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</si>
  <si>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</si>
  <si>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</si>
  <si>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</si>
  <si>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</si>
  <si>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</si>
  <si>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</si>
  <si>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</si>
  <si>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</si>
  <si>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</si>
  <si>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</si>
  <si>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</si>
  <si>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</si>
  <si>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</si>
  <si>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</si>
  <si>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</si>
  <si>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</si>
  <si>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</si>
  <si>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</si>
  <si>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</si>
  <si>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</si>
  <si>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</si>
  <si>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</si>
  <si>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</si>
  <si>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</si>
  <si>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</si>
  <si>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</si>
  <si>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</si>
  <si>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</si>
  <si>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</si>
  <si>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</si>
  <si>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</si>
  <si>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</si>
  <si>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</si>
  <si>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</si>
  <si>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</si>
  <si>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</si>
  <si>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</si>
  <si>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</si>
  <si>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</si>
  <si>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</si>
  <si>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</si>
  <si>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</si>
  <si>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</si>
  <si>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</si>
  <si>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</si>
  <si>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</si>
  <si>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</si>
  <si>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</si>
  <si>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</si>
  <si>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</si>
  <si>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</si>
  <si>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</si>
  <si>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</si>
  <si>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</si>
  <si>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</si>
  <si>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</si>
  <si>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</si>
  <si>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</si>
  <si>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</si>
  <si>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</si>
  <si>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</si>
  <si>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</si>
  <si>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</si>
  <si>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</si>
  <si>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</si>
  <si>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</si>
  <si>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</si>
  <si>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</si>
  <si>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</si>
  <si>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</si>
  <si>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</si>
  <si>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</si>
  <si>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</si>
  <si>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</si>
  <si>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</si>
  <si>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</si>
  <si>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</si>
  <si>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</si>
  <si>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</si>
  <si>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</si>
  <si>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</si>
  <si>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</si>
  <si>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</si>
  <si>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</si>
  <si>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</si>
  <si>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</si>
  <si>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</si>
  <si>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</si>
  <si>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</si>
  <si>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</si>
  <si>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</si>
  <si>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</si>
  <si>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</si>
  <si>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</si>
  <si>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</si>
  <si>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</si>
  <si>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</si>
  <si>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</si>
  <si>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</si>
  <si>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</si>
  <si>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</si>
  <si>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</si>
  <si>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</si>
  <si>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</si>
  <si>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</si>
  <si>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</si>
  <si>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</si>
  <si>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</si>
  <si>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</si>
  <si>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</si>
  <si>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</si>
  <si>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</si>
  <si>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</si>
  <si>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</si>
  <si>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</si>
  <si>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</si>
  <si>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</si>
  <si>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</si>
  <si>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</si>
  <si>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</si>
  <si>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</si>
  <si>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</si>
  <si>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</si>
  <si>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</si>
  <si>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</si>
  <si>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</si>
  <si>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</si>
  <si>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</si>
  <si>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</si>
  <si>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</si>
  <si>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</si>
  <si>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</si>
  <si>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</si>
  <si>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</si>
  <si>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</si>
  <si>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</si>
  <si>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</si>
  <si>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</si>
  <si>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</si>
  <si>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</si>
  <si>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</si>
  <si>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</si>
  <si>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</si>
  <si>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</si>
  <si>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</si>
  <si>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</si>
  <si>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</si>
  <si>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</si>
  <si>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</si>
  <si>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</si>
  <si>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</si>
  <si>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</si>
  <si>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</si>
  <si>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</si>
  <si>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</si>
  <si>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</si>
  <si>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</si>
  <si>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</si>
  <si>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</si>
  <si>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</si>
  <si>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</si>
  <si>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</si>
  <si>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</si>
  <si>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</si>
  <si>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</si>
  <si>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</si>
  <si>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</si>
  <si>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</si>
  <si>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</si>
  <si>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</si>
  <si>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</si>
  <si>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</si>
  <si>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</si>
  <si>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</si>
  <si>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</si>
  <si>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</si>
  <si>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</si>
  <si>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</si>
  <si>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</si>
  <si>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</si>
  <si>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</si>
  <si>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</si>
  <si>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</si>
  <si>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</si>
  <si>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</si>
  <si>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</si>
  <si>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</si>
  <si>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</si>
  <si>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</si>
  <si>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</si>
  <si>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</si>
  <si>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</si>
  <si>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</si>
  <si>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</si>
  <si>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</si>
  <si>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</si>
  <si>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</si>
  <si>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</si>
  <si>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</si>
  <si>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</si>
  <si>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</si>
  <si>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</si>
  <si>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</si>
  <si>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</si>
  <si>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</si>
  <si>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</si>
  <si>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</si>
  <si>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</si>
  <si>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</si>
  <si>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</si>
  <si>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</si>
  <si>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</si>
  <si>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</si>
  <si>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</si>
  <si>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</si>
  <si>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</si>
  <si>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</si>
  <si>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</si>
  <si>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</si>
  <si>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</si>
  <si>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</si>
  <si>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</si>
  <si>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</si>
  <si>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</si>
  <si>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</si>
  <si>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</si>
  <si>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</si>
  <si>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</si>
  <si>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</si>
  <si>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</si>
  <si>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</si>
  <si>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</si>
  <si>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</si>
  <si>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</si>
  <si>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</si>
  <si>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</si>
  <si>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</si>
  <si>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</si>
  <si>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</si>
  <si>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</si>
  <si>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</si>
  <si>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</si>
  <si>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</si>
  <si>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</si>
  <si>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</si>
  <si>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</si>
  <si>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</si>
  <si>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</si>
  <si>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</si>
  <si>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</si>
  <si>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</si>
  <si>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</si>
  <si>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</si>
  <si>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</si>
  <si>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</si>
  <si>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</si>
  <si>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</si>
  <si>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</si>
  <si>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</si>
  <si>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</si>
  <si>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</si>
  <si>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</si>
  <si>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</si>
  <si>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</si>
  <si>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</si>
  <si>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</si>
  <si>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</si>
  <si>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</si>
  <si>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</si>
  <si>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</si>
  <si>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</si>
  <si>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</si>
  <si>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</si>
  <si>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</si>
  <si>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</si>
  <si>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</si>
  <si>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</si>
  <si>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</si>
  <si>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</si>
  <si>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</si>
  <si>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</si>
  <si>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</si>
  <si>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</si>
  <si>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</si>
  <si>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</si>
  <si>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</si>
  <si>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</si>
  <si>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</si>
  <si>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</si>
  <si>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</si>
  <si>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</si>
  <si>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</si>
  <si>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</si>
  <si>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</si>
  <si>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</si>
  <si>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</si>
  <si>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</si>
  <si>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</si>
  <si>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</si>
  <si>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</si>
  <si>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</si>
  <si>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</si>
  <si>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</si>
  <si>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</si>
  <si>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</si>
  <si>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</si>
  <si>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</si>
  <si>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</si>
  <si>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</si>
  <si>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</si>
  <si>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</si>
  <si>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</si>
  <si>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</si>
  <si>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</si>
  <si>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</si>
  <si>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</si>
  <si>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</si>
  <si>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</si>
  <si>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</si>
  <si>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</si>
  <si>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</si>
  <si>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</si>
  <si>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</si>
  <si>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</si>
  <si>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</si>
  <si>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</si>
  <si>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</si>
  <si>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</si>
  <si>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</si>
  <si>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</si>
  <si>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</si>
  <si>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</si>
  <si>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</si>
  <si>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</si>
  <si>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</si>
  <si>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</si>
  <si>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</si>
  <si>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</si>
  <si>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</si>
  <si>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</si>
  <si>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</si>
  <si>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</si>
  <si>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</si>
  <si>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</si>
  <si>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</si>
  <si>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</si>
  <si>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</si>
  <si>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</si>
  <si>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</si>
  <si>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</si>
  <si>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</si>
  <si>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</si>
  <si>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</si>
  <si>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</si>
  <si>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</si>
  <si>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</si>
  <si>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</si>
  <si>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</si>
  <si>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</si>
  <si>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</si>
  <si>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</si>
  <si>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</si>
  <si>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</si>
  <si>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</si>
  <si>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</si>
  <si>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</si>
  <si>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</si>
  <si>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</si>
  <si>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</si>
  <si>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</si>
  <si>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</si>
  <si>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</si>
  <si>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</si>
  <si>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</si>
  <si>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</si>
  <si>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</si>
  <si>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</si>
  <si>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</si>
  <si>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</si>
  <si>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</si>
  <si>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</si>
  <si>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</si>
  <si>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</si>
  <si>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</si>
  <si>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</si>
  <si>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</si>
  <si>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</si>
  <si>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</si>
  <si>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</si>
  <si>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</si>
  <si>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</si>
  <si>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</si>
  <si>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</si>
  <si>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</si>
  <si>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</si>
  <si>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</si>
  <si>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</si>
  <si>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</si>
  <si>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</si>
  <si>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</si>
  <si>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</si>
  <si>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</si>
  <si>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</si>
  <si>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</si>
  <si>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</si>
  <si>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</si>
  <si>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</si>
  <si>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</si>
  <si>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</si>
  <si>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</si>
  <si>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</si>
  <si>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</si>
  <si>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</si>
  <si>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</si>
  <si>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</si>
  <si>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</si>
  <si>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</si>
  <si>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</si>
  <si>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</si>
  <si>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</si>
  <si>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</si>
  <si>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</si>
  <si>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</si>
  <si>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</si>
  <si>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</si>
  <si>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</si>
  <si>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</si>
  <si>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</si>
  <si>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</si>
  <si>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</si>
  <si>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</si>
  <si>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</si>
  <si>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</si>
  <si>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</si>
  <si>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</si>
  <si>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</si>
  <si>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</si>
  <si>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</si>
  <si>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</si>
  <si>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</si>
  <si>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</si>
  <si>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</si>
  <si>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</si>
  <si>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</si>
  <si>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</si>
  <si>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</si>
  <si>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</si>
  <si>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</si>
  <si>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</si>
  <si>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</si>
  <si>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</si>
  <si>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</si>
  <si>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</si>
  <si>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</si>
  <si>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</si>
  <si>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</si>
  <si>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</si>
  <si>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</si>
  <si>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</si>
  <si>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</si>
  <si>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</si>
  <si>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</si>
  <si>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</si>
  <si>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</si>
  <si>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</si>
  <si>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</si>
  <si>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</si>
  <si>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</si>
  <si>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</si>
  <si>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</si>
  <si>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</si>
  <si>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</si>
  <si>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</si>
  <si>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</si>
  <si>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</si>
  <si>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</si>
  <si>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</si>
  <si>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</si>
  <si>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</si>
  <si>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</si>
  <si>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</si>
  <si>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</si>
  <si>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</si>
  <si>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</si>
  <si>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</si>
  <si>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</si>
  <si>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</si>
  <si>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</si>
  <si>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</si>
  <si>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</si>
  <si>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</si>
  <si>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</si>
  <si>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</si>
  <si>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</si>
  <si>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</si>
  <si>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</si>
  <si>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</si>
  <si>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</si>
  <si>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</si>
  <si>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</si>
  <si>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</si>
  <si>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</si>
  <si>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</si>
  <si>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</si>
  <si>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</si>
  <si>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</si>
  <si>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</si>
  <si>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</si>
  <si>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</si>
  <si>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</si>
  <si>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</si>
  <si>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</si>
  <si>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</si>
  <si>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</si>
  <si>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</si>
  <si>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</si>
  <si>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</si>
  <si>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</si>
  <si>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</si>
  <si>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</si>
  <si>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</si>
  <si>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</si>
  <si>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</si>
  <si>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</si>
  <si>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</si>
  <si>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</si>
  <si>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</si>
  <si>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</si>
  <si>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</si>
  <si>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</si>
  <si>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</si>
  <si>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</si>
  <si>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</si>
  <si>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</si>
  <si>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</si>
  <si>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</si>
  <si>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</si>
  <si>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</si>
  <si>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</si>
  <si>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</si>
  <si>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</si>
  <si>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</si>
  <si>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</si>
  <si>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</si>
  <si>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</si>
  <si>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</si>
  <si>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</si>
  <si>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</si>
  <si>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</si>
  <si>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</si>
  <si>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</si>
  <si>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</si>
  <si>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</si>
  <si>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</si>
  <si>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</si>
  <si>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</si>
  <si>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</si>
  <si>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</si>
  <si>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</si>
  <si>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</si>
  <si>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</si>
  <si>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</si>
  <si>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</si>
  <si>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</si>
  <si>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</si>
  <si>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</si>
  <si>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</si>
  <si>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</si>
  <si>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</si>
  <si>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</si>
  <si>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</si>
  <si>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</si>
  <si>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</si>
  <si>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</si>
  <si>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</si>
  <si>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</si>
  <si>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</si>
  <si>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</si>
  <si>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</si>
  <si>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</si>
  <si>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</si>
  <si>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</si>
  <si>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</si>
  <si>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</si>
  <si>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</si>
  <si>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</si>
  <si>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</si>
  <si>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</si>
  <si>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</si>
  <si>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</si>
  <si>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</si>
  <si>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</si>
  <si>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</si>
  <si>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</si>
  <si>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</si>
  <si>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</si>
  <si>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</si>
  <si>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</si>
  <si>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</si>
  <si>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</si>
  <si>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</si>
  <si>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</si>
  <si>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</si>
  <si>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</si>
  <si>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</si>
  <si>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</si>
  <si>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</si>
  <si>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</si>
  <si>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</si>
  <si>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</si>
  <si>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</si>
  <si>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</si>
  <si>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</si>
  <si>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</si>
  <si>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</si>
  <si>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</si>
  <si>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</si>
  <si>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</si>
  <si>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</si>
  <si>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</si>
  <si>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</si>
  <si>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</si>
  <si>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</si>
  <si>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</si>
  <si>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</si>
  <si>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</si>
  <si>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</si>
  <si>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</si>
  <si>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</si>
  <si>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</si>
  <si>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</si>
  <si>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</si>
  <si>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</si>
  <si>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</si>
  <si>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</si>
  <si>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</si>
  <si>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</si>
  <si>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</si>
  <si>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</si>
  <si>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</si>
  <si>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</si>
  <si>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</si>
  <si>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</si>
  <si>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</si>
  <si>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</si>
  <si>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</si>
  <si>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</si>
  <si>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</si>
  <si>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</si>
  <si>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</si>
  <si>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</si>
  <si>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</si>
  <si>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</si>
  <si>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</si>
  <si>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</si>
  <si>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</si>
  <si>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</si>
  <si>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</si>
  <si>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</si>
  <si>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</si>
  <si>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</si>
  <si>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</si>
  <si>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</si>
  <si>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</si>
  <si>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</si>
  <si>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</si>
  <si>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</si>
  <si>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</si>
  <si>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</si>
  <si>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</si>
  <si>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</si>
  <si>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</si>
  <si>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</si>
  <si>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</si>
  <si>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</si>
  <si>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</si>
  <si>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</si>
  <si>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</si>
  <si>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</si>
  <si>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</si>
  <si>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</si>
  <si>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</si>
  <si>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</si>
  <si>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</si>
  <si>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</si>
  <si>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</si>
  <si>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</si>
  <si>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</si>
  <si>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</si>
  <si>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</si>
  <si>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</si>
  <si>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</si>
  <si>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</si>
  <si>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</si>
  <si>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</si>
  <si>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</si>
  <si>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</si>
  <si>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</si>
  <si>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</si>
  <si>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</si>
  <si>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</si>
  <si>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</si>
  <si>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</si>
  <si>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</si>
  <si>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</si>
  <si>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</si>
  <si>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</si>
  <si>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</si>
  <si>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</si>
  <si>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</si>
  <si>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</si>
  <si>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</si>
  <si>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</si>
  <si>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</si>
  <si>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</si>
  <si>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</si>
  <si>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</si>
  <si>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</si>
  <si>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</si>
  <si>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</si>
  <si>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</si>
  <si>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</si>
  <si>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</si>
  <si>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</si>
  <si>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</si>
  <si>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</si>
  <si>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</si>
  <si>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</si>
  <si>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</si>
  <si>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</si>
  <si>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</si>
  <si>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</si>
  <si>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</si>
  <si>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</si>
  <si>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</si>
  <si>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</si>
  <si>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</si>
  <si>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</si>
  <si>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</si>
  <si>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</si>
  <si>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</si>
  <si>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</si>
  <si>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</si>
  <si>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</si>
  <si>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</si>
  <si>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</si>
  <si>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</si>
  <si>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</si>
  <si>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</si>
  <si>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</si>
  <si>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</si>
  <si>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</si>
  <si>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</si>
  <si>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</si>
  <si>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</si>
  <si>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</si>
  <si>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</si>
  <si>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</si>
  <si>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</si>
  <si>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</si>
  <si>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</si>
  <si>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</si>
  <si>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</si>
  <si>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</si>
  <si>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</si>
  <si>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</si>
  <si>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</si>
  <si>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</si>
  <si>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</si>
  <si>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</si>
  <si>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</si>
  <si>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</si>
  <si>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</si>
  <si>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</si>
  <si>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</si>
  <si>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</si>
  <si>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</si>
  <si>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</si>
  <si>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</si>
  <si>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</si>
  <si>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</si>
  <si>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</si>
  <si>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</si>
  <si>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</si>
  <si>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</si>
  <si>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</si>
  <si>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</si>
  <si>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</si>
  <si>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</si>
  <si>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</si>
  <si>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</si>
  <si>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</si>
  <si>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</si>
  <si>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</si>
  <si>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</si>
  <si>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</si>
  <si>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</si>
  <si>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</si>
  <si>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</si>
  <si>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</si>
  <si>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</si>
  <si>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</si>
  <si>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</si>
  <si>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</si>
  <si>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</si>
  <si>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</si>
  <si>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</si>
  <si>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</si>
  <si>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</si>
  <si>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</si>
  <si>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</si>
  <si>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</si>
  <si>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</si>
  <si>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</si>
  <si>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</si>
  <si>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</si>
  <si>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</si>
  <si>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</si>
  <si>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</si>
  <si>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</si>
  <si>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</si>
  <si>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</si>
  <si>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</si>
  <si>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</si>
  <si>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</si>
  <si>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</si>
  <si>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</si>
  <si>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</si>
  <si>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</si>
  <si>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</si>
  <si>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</si>
  <si>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</si>
  <si>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</si>
  <si>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</si>
  <si>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</si>
  <si>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</si>
  <si>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</si>
  <si>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</si>
  <si>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</si>
  <si>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</si>
  <si>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</si>
  <si>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</si>
  <si>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</si>
  <si>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</si>
  <si>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</si>
  <si>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</si>
  <si>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</si>
  <si>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</si>
  <si>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</si>
  <si>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</si>
  <si>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</si>
  <si>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</si>
  <si>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</si>
  <si>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</si>
  <si>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</si>
  <si>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</si>
  <si>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</si>
  <si>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</si>
  <si>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</si>
  <si>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</si>
  <si>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</si>
  <si>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</si>
  <si>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</si>
  <si>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</si>
  <si>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</si>
  <si>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</si>
  <si>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</si>
  <si>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</si>
  <si>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</si>
  <si>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</si>
  <si>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</si>
  <si>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</si>
  <si>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</si>
  <si>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</si>
  <si>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</si>
  <si>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</si>
  <si>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</si>
  <si>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</si>
  <si>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</si>
  <si>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</si>
  <si>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</si>
  <si>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</si>
  <si>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</si>
  <si>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</si>
  <si>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</si>
  <si>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</si>
  <si>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</si>
  <si>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</si>
  <si>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</si>
  <si>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</si>
  <si>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</si>
  <si>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</si>
  <si>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</si>
  <si>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</si>
  <si>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</si>
  <si>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</si>
  <si>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</si>
  <si>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</si>
  <si>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</si>
  <si>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</si>
  <si>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</si>
  <si>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</si>
  <si>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</si>
  <si>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</si>
  <si>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</si>
  <si>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</si>
  <si>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</si>
  <si>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</si>
  <si>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</si>
  <si>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</si>
  <si>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</si>
  <si>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</si>
  <si>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</si>
  <si>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</si>
  <si>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</si>
  <si>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</si>
  <si>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</si>
  <si>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</si>
  <si>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</si>
  <si>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</si>
  <si>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</si>
  <si>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</si>
  <si>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</si>
  <si>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</si>
  <si>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</si>
  <si>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</si>
  <si>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</si>
  <si>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</si>
  <si>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</si>
  <si>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</si>
  <si>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</si>
  <si>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</si>
  <si>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</si>
  <si>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</si>
  <si>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</si>
  <si>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</si>
  <si>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</si>
  <si>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</si>
  <si>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</si>
  <si>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</si>
  <si>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</si>
  <si>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</si>
  <si>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</si>
  <si>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</si>
  <si>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</si>
  <si>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</si>
  <si>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</si>
  <si>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</si>
  <si>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</si>
  <si>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</si>
  <si>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</si>
  <si>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</si>
  <si>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</si>
  <si>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</si>
  <si>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</si>
  <si>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</si>
  <si>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</si>
  <si>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</si>
  <si>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</si>
  <si>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</si>
  <si>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</si>
  <si>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</si>
  <si>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</si>
  <si>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</si>
  <si>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</si>
  <si>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</si>
  <si>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</si>
  <si>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</si>
  <si>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</si>
  <si>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</si>
  <si>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</si>
  <si>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</si>
  <si>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</si>
  <si>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</si>
  <si>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</si>
  <si>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</si>
  <si>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</si>
  <si>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</si>
  <si>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</si>
  <si>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</si>
  <si>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</si>
  <si>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</si>
  <si>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</si>
  <si>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</si>
  <si>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</si>
  <si>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</si>
  <si>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</si>
  <si>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</si>
  <si>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</si>
  <si>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</si>
  <si>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</si>
  <si>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</si>
  <si>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</si>
  <si>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</si>
  <si>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</si>
  <si>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</si>
  <si>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</si>
  <si>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</si>
  <si>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</si>
  <si>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</si>
  <si>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</si>
  <si>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</si>
  <si>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</si>
  <si>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</si>
  <si>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</si>
  <si>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</si>
  <si>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</si>
  <si>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</si>
  <si>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</si>
  <si>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</si>
  <si>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</si>
  <si>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</si>
  <si>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</si>
  <si>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</si>
  <si>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</si>
  <si>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</si>
  <si>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</si>
  <si>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</si>
  <si>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</si>
  <si>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</si>
  <si>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</si>
  <si>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</si>
  <si>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</si>
  <si>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</si>
  <si>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</si>
  <si>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</si>
  <si>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</si>
  <si>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</si>
  <si>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</si>
  <si>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</si>
  <si>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</si>
  <si>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</si>
  <si>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</si>
  <si>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</si>
  <si>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</si>
  <si>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</si>
  <si>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</si>
  <si>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</si>
  <si>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</si>
  <si>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</si>
  <si>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</si>
  <si>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</si>
  <si>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</si>
  <si>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</si>
  <si>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</si>
  <si>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</si>
  <si>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</si>
  <si>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</si>
  <si>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</si>
  <si>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</si>
  <si>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</si>
  <si>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</si>
  <si>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</si>
  <si>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</si>
  <si>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</si>
  <si>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</si>
  <si>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</si>
  <si>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</si>
  <si>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</si>
  <si>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</si>
  <si>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</si>
  <si>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</si>
  <si>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</si>
  <si>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</si>
  <si>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</si>
  <si>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</si>
  <si>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</si>
  <si>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</si>
  <si>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</si>
  <si>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</si>
  <si>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</si>
  <si>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</si>
  <si>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</si>
  <si>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</si>
  <si>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</si>
  <si>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</si>
  <si>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</si>
  <si>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</si>
  <si>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</si>
  <si>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</si>
  <si>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</si>
  <si>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</si>
  <si>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</si>
  <si>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</si>
  <si>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</si>
  <si>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</si>
  <si>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</si>
  <si>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</si>
  <si>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</si>
  <si>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</si>
  <si>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</si>
  <si>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</si>
  <si>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</si>
  <si>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</si>
  <si>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</si>
  <si>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</si>
  <si>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</si>
  <si>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</si>
  <si>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</si>
  <si>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</si>
  <si>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</si>
  <si>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</si>
  <si>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</si>
  <si>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</si>
  <si>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</si>
  <si>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</si>
  <si>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</si>
  <si>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</si>
  <si>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</si>
  <si>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</si>
  <si>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</si>
  <si>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</si>
  <si>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</si>
  <si>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</si>
  <si>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</si>
  <si>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</si>
  <si>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</si>
  <si>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</si>
  <si>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</si>
  <si>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</si>
  <si>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</si>
  <si>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</si>
  <si>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</si>
  <si>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</si>
  <si>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</si>
  <si>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</si>
  <si>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</si>
  <si>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</si>
  <si>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</si>
  <si>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</si>
  <si>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</si>
  <si>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</si>
  <si>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</si>
  <si>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</si>
  <si>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</si>
  <si>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</si>
  <si>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</si>
  <si>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</si>
  <si>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</si>
  <si>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</si>
  <si>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</si>
  <si>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</si>
  <si>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</si>
  <si>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</si>
  <si>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</si>
  <si>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</si>
  <si>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</si>
  <si>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</si>
  <si>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</si>
  <si>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</si>
  <si>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</si>
  <si>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</si>
  <si>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</si>
  <si>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</si>
  <si>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</si>
  <si>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</si>
  <si>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</si>
  <si>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</si>
  <si>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</si>
  <si>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</si>
  <si>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</si>
  <si>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</si>
  <si>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</si>
  <si>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</si>
  <si>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</si>
  <si>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</si>
  <si>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</si>
  <si>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</si>
  <si>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</si>
  <si>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</si>
  <si>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</si>
  <si>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</si>
  <si>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</si>
  <si>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</si>
  <si>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</si>
  <si>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</si>
  <si>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</si>
  <si>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</si>
  <si>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</si>
  <si>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</si>
  <si>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</si>
  <si>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</si>
  <si>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</si>
  <si>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</si>
  <si>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</si>
  <si>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</si>
  <si>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</si>
  <si>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</si>
  <si>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</si>
  <si>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</si>
  <si>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</si>
  <si>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</si>
  <si>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</si>
  <si>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</si>
  <si>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</si>
  <si>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</si>
  <si>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</si>
  <si>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</si>
  <si>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</si>
  <si>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</si>
  <si>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</si>
  <si>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</si>
  <si>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</si>
  <si>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</si>
  <si>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</si>
  <si>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</si>
  <si>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</si>
  <si>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</si>
  <si>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</si>
  <si>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</si>
  <si>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</si>
  <si>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</si>
  <si>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</si>
  <si>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</si>
  <si>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</si>
  <si>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</si>
  <si>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</si>
  <si>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</si>
  <si>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</si>
  <si>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</si>
  <si>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</si>
  <si>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</si>
  <si>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</si>
  <si>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</si>
  <si>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</si>
  <si>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</si>
  <si>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</si>
  <si>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</si>
  <si>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</si>
  <si>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</si>
  <si>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</si>
  <si>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</si>
  <si>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</si>
  <si>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</si>
  <si>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</si>
  <si>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</si>
  <si>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</si>
  <si>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</si>
  <si>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</si>
  <si>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</si>
  <si>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</si>
  <si>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</si>
  <si>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</si>
  <si>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</si>
  <si>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</si>
  <si>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</si>
  <si>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</si>
  <si>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</si>
  <si>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</si>
  <si>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</si>
  <si>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</si>
  <si>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</si>
  <si>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</si>
  <si>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</si>
  <si>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</si>
  <si>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</si>
  <si>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</si>
  <si>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</si>
  <si>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</si>
  <si>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</si>
  <si>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</si>
  <si>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</si>
  <si>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</si>
  <si>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</si>
  <si>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</si>
  <si>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</si>
  <si>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</si>
  <si>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</si>
  <si>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</si>
  <si>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</si>
  <si>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</si>
  <si>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</si>
  <si>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</si>
  <si>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</si>
  <si>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</si>
  <si>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</si>
  <si>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</si>
  <si>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</si>
  <si>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</si>
  <si>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</si>
  <si>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</si>
  <si>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</si>
  <si>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</si>
  <si>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</si>
  <si>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</si>
  <si>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</si>
  <si>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</si>
  <si>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</si>
  <si>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</si>
  <si>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</si>
  <si>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</si>
  <si>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</si>
  <si>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</si>
  <si>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</si>
  <si>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</si>
  <si>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</si>
  <si>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</si>
  <si>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</si>
  <si>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</si>
  <si>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</si>
  <si>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</si>
  <si>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</si>
  <si>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</si>
  <si>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</si>
  <si>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</si>
  <si>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</si>
  <si>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</si>
  <si>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</si>
  <si>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</si>
  <si>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</si>
  <si>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</si>
  <si>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</si>
  <si>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</si>
  <si>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</si>
  <si>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</si>
  <si>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</si>
  <si>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</si>
  <si>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</si>
  <si>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</si>
  <si>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</si>
  <si>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</si>
  <si>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</si>
  <si>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</si>
  <si>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</si>
  <si>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</si>
  <si>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</si>
  <si>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</si>
  <si>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</si>
  <si>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</si>
  <si>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</si>
  <si>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</si>
  <si>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</si>
  <si>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</si>
  <si>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</si>
  <si>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</si>
  <si>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</si>
  <si>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</si>
  <si>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</si>
  <si>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</si>
  <si>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</si>
  <si>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</si>
  <si>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</si>
  <si>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</si>
  <si>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</si>
  <si>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</si>
  <si>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</si>
  <si>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</si>
  <si>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</si>
  <si>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</si>
  <si>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</si>
  <si>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</si>
  <si>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</si>
  <si>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</si>
  <si>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</si>
  <si>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</si>
  <si>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</si>
  <si>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</si>
  <si>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</si>
  <si>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</si>
  <si>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</si>
  <si>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</si>
  <si>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</si>
  <si>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</si>
  <si>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</si>
  <si>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</si>
  <si>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</si>
  <si>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</si>
  <si>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</si>
  <si>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</si>
  <si>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</si>
  <si>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</si>
  <si>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</si>
  <si>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</si>
  <si>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</si>
  <si>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</si>
  <si>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</si>
  <si>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</si>
  <si>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</si>
  <si>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</si>
  <si>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</si>
  <si>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</si>
  <si>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</si>
  <si>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</si>
  <si>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</si>
  <si>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</si>
  <si>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</si>
  <si>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</si>
  <si>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</si>
  <si>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</si>
  <si>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</si>
  <si>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</si>
  <si>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</si>
  <si>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</si>
  <si>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</si>
  <si>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</si>
  <si>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</si>
  <si>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</si>
  <si>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</si>
  <si>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</si>
  <si>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</si>
  <si>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</si>
  <si>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</si>
  <si>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</si>
  <si>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</si>
  <si>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</si>
  <si>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</si>
  <si>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</si>
  <si>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</si>
  <si>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</si>
  <si>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</si>
  <si>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</si>
  <si>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</si>
  <si>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</si>
  <si>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</si>
  <si>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</si>
  <si>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</si>
  <si>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</si>
  <si>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</si>
  <si>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</si>
  <si>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</si>
  <si>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</si>
  <si>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</si>
  <si>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</si>
  <si>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</si>
  <si>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</si>
  <si>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</si>
  <si>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</si>
  <si>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</si>
  <si>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</si>
  <si>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</si>
  <si>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</si>
  <si>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</si>
  <si>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</si>
  <si>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</si>
  <si>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</si>
  <si>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</si>
  <si>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</si>
  <si>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</si>
  <si>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</si>
  <si>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</si>
  <si>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</si>
  <si>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</si>
  <si>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</si>
  <si>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</si>
  <si>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</si>
  <si>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</si>
  <si>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</si>
  <si>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</si>
  <si>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</si>
  <si>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</si>
  <si>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</si>
  <si>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</si>
  <si>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</si>
  <si>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</si>
  <si>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</si>
  <si>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</si>
  <si>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</si>
  <si>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</si>
  <si>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</si>
  <si>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</si>
  <si>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</si>
  <si>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</si>
  <si>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</si>
  <si>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</si>
  <si>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</si>
  <si>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</si>
  <si>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</si>
  <si>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</si>
  <si>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</si>
  <si>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</si>
  <si>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</si>
  <si>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</si>
  <si>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</si>
  <si>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</si>
  <si>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</si>
  <si>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</si>
  <si>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</si>
  <si>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</si>
  <si>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</si>
  <si>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</si>
  <si>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</si>
  <si>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</si>
  <si>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</si>
  <si>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</si>
  <si>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</si>
  <si>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</si>
  <si>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</si>
  <si>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</si>
  <si>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</si>
  <si>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</si>
  <si>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</si>
  <si>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</si>
  <si>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</si>
  <si>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</si>
  <si>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</si>
  <si>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</si>
  <si>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</si>
  <si>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</si>
  <si>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</si>
  <si>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</si>
  <si>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</si>
  <si>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PCM-20251028-00000225</t>
  </si>
  <si>
    <t>ETA 30 min</t>
  </si>
  <si>
    <t xml:space="preserve"> PCM-20250215-00000830 </t>
  </si>
  <si>
    <t>LTE site still down and  site located in aramco area access issue need special permission</t>
  </si>
  <si>
    <t>NO PCM</t>
  </si>
  <si>
    <t>access issue as site has Access night issue usf area and team will check at morning</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</si>
  <si>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</si>
  <si>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</si>
  <si>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</si>
  <si>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</si>
  <si>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</si>
  <si>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</si>
  <si>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PCM-20251028-00000257</t>
  </si>
  <si>
    <t>site under night access , team will check by morning.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</si>
</sst>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
      <sz val="12"/>
      <color rgb="FF191919"/>
      <name val="Cloud-Font-Regular"/>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1" totalsRowShown="0" headerRowDxfId="48" dataDxfId="47" headerRowBorderDxfId="45" tableBorderDxfId="46" totalsRowBorderDxfId="44">
  <autoFilter ref="A1:L19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1" totalsRowShown="0" headerRowDxfId="15" dataDxfId="14" headerRowBorderDxfId="12" tableBorderDxfId="13">
  <autoFilter ref="A1:L101"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K14" sqref="K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295.23005601851764</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0.11197731481661322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45958.178481944444</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45958.178481944444</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45958.178481944444</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45958.178481944444</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45958.178481944444</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45958.178481944444</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45958.178481944444</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45958.178481944444</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45958.178481944444</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45958.178481944444</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45958.178481944444</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45958.178481944444</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45958.178481944444</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45958.178481944444</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45958.178481944444</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45958.178481944444</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45958.178481944444</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45958.178481944444</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45958.178481944444</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45958.178481944444</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45958.178481944444</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45958.178481944444</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45958.178481944444</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45958.178481944444</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45958.178481944444</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45958.178481944444</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45958.178481944444</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45958.178481944444</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45958.178481944444</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45958.178481944444</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45958.178481944444</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45958.178481944444</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45958.178481944444</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45958.178481944444</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45958.178481944444</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45958.178481944444</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45958.178481944444</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45958.178481944444</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45958.178481944444</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45958.178481944444</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45958.178481944444</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45958.178481944444</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45958.178481944444</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45958.178481944444</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45958.178481944444</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45958.178481944444</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45958.178481944444</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BE6FFDF4-13F4-401D-BE27-A471D6F5265D}"/>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133.17864398148231</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1</v>
      </c>
      <c r="D4" s="18" t="s">
        <v>30499</v>
      </c>
      <c r="E4" s="114" t="s">
        <v>38998</v>
      </c>
      <c r="F4" s="115">
        <v>45958.141863425924</v>
      </c>
      <c r="G4" s="116">
        <f ca="1">IFERROR(NOW()-F4,"-")</f>
        <v>3.6618518519389909E-2</v>
      </c>
      <c r="H4" s="115">
        <v>45958.135949074072</v>
      </c>
      <c r="I4" s="18" t="str">
        <f>IFERROR(VLOOKUP(D4,DB!A:F,6,0),"")</f>
        <v>SCECO</v>
      </c>
      <c r="J4" s="18" t="str">
        <f>IFERROR(VLOOKUP(D4,DB!A:G,7,0),"")</f>
        <v>No BB Shifted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45958.178481944444</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45958.178481944444</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45958.178481944444</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45958.178481944444</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45958.178481944444</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45958.178481944444</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45958.178481944444</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45958.178481944444</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45958.178481944444</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45958.178481944444</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45958.178481944444</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45958.178481944444</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45958.178481944444</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45958.178481944444</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45958.178481944444</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45958.178481944444</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45958.178481944444</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45958.178481944444</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45958.178481944444</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45958.178481944444</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45958.178481944444</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45958.178481944444</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45958.178481944444</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45958.178481944444</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45958.178481944444</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45958.178481944444</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45958.178481944444</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45958.178481944444</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45958.178481944444</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45958.178481944444</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45958.178481944444</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45958.178481944444</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45958.178481944444</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45958.178481944444</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45958.178481944444</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45958.178481944444</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45958.178481944444</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45958.178481944444</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45958.178481944444</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45958.178481944444</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45958.178481944444</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45958.178481944444</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45958.178481944444</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45958.178481944444</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45958.178481944444</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45958.178481944444</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45958.178481944444</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45958.178481944444</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45958.178481944444</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45958.178481944444</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45958.178481944444</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45958.178481944444</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45958.178481944444</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45958.178481944444</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45958.178481944444</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45958.178481944444</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45958.178481944444</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45958.178481944444</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45958.178481944444</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45958.178481944444</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45958.178481944444</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45958.178481944444</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45958.178481944444</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45958.178481944444</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45958.178481944444</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45958.178481944444</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45958.178481944444</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45958.178481944444</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45958.178481944444</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45958.178481944444</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45958.178481944444</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45958.178481944444</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45958.178481944444</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45958.178481944444</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45958.178481944444</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45958.178481944444</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45958.178481944444</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45958.178481944444</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45958.178481944444</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45958.178481944444</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45958.178481944444</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45958.178481944444</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45958.178481944444</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45958.178481944444</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45958.178481944444</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45958.178481944444</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45958.178481944444</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45958.178481944444</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45958.178481944444</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45958.178481944444</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45958.178481944444</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45958.178481944444</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45958.178481944444</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45958.178481944444</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45958.178481944444</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45958.178481944444</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45958.178481944444</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45958.178481944444</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45958.178481944444</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45958.178481944444</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45958.178481944444</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45958.178481944444</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45958.178481944444</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45958.178481944444</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45958.178481944444</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45958.178481944444</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45958.178481944444</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45958.178481944444</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45958.178481944444</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45958.178481944444</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45958.178481944444</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45958.178481944444</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45958.178481944444</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45958.178481944444</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45958.178481944444</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45958.178481944444</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45958.178481944444</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45958.178481944444</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45958.178481944444</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45958.178481944444</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45958.178481944444</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45958.178481944444</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45958.178481944444</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45958.178481944444</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45958.178481944444</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45958.178481944444</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45958.178481944444</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45958.178481944444</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45958.178481944444</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45958.178481944444</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45958.178481944444</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45958.178481944444</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45958.178481944444</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45958.178481944444</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45958.178481944444</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45958.178481944444</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45958.178481944444</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45958.178481944444</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45958.178481944444</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45958.178481944444</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45958.178481944444</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45958.178481944444</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45958.178481944444</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45958.178481944444</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45958.178481944444</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45958.178481944444</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45958.178481944444</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45958.178481944444</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45958.178481944444</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45958.178481944444</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45958.178481944444</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45958.178481944444</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45958.178481944444</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45958.178481944444</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45958.178481944444</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45958.178481944444</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45958.178481944444</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45958.178481944444</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45958.178481944444</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45958.178481944444</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45958.178481944444</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45958.178481944444</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45958.178481944444</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45958.178481944444</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45958.178481944444</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45958.178481944444</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45958.178481944444</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45958.178481944444</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45958.178481944444</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45958.178481944444</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45958.178481944444</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45958.178481944444</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45958.178481944444</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45958.178481944444</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45958.178481944444</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45958.178481944444</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45958.178481944444</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45958.178481944444</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45958.178481944444</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45958.178481944444</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45958.178481944444</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45958.178481944444</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45958.178481944444</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45958.178481944444</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45958.178481944444</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45958.178481944444</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45958.178481944444</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45958.178481944444</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45958.178481944444</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45958.178481944444</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45958.178481944444</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45958.178481944444</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45958.178481944444</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45958.178481944444</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45958.178481944444</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45958.178481944444</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45958.178481944444</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45958.178481944444</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45958.178481944444</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45958.178481944444</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45958.178481944444</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workbookViewId="0">
      <selection activeCell="D3" sqref="D3"/>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45958.178481944444</v>
      </c>
      <c r="H2" s="22"/>
      <c r="I2" s="19" t="str">
        <f>IFERROR(VLOOKUP(D2,DB!A:F,6,0),"")</f>
        <v/>
      </c>
      <c r="J2" s="18" t="str">
        <f>IFERROR(VLOOKUP(D2,DB!A:G,7,0),"")</f>
        <v/>
      </c>
      <c r="K2" s="46"/>
      <c r="L2" s="23" t="str">
        <f>IFERROR(VLOOKUP(D2,DB!A:I,9,0),"")</f>
        <v/>
      </c>
    </row>
    <row r="3" spans="1:13" ht="15" customHeight="1">
      <c r="A3" s="19"/>
      <c r="B3" s="63" t="str">
        <f>IFERROR(VLOOKUP(D3,DB!A:K,11,0),"")</f>
        <v/>
      </c>
      <c r="C3" s="18"/>
      <c r="D3" s="170"/>
      <c r="E3" s="18"/>
      <c r="F3" s="20"/>
      <c r="G3" s="21">
        <f t="shared" ca="1" si="0"/>
        <v>45958.178481944444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45958.178481944444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45958.178481944444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45958.178481944444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45958.178481944444</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45958.178481944444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45958.178481944444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45958.178481944444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45958.178481944444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45958.178481944444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45958.178481944444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45958.178481944444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45958.178481944444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45958.178481944444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45958.178481944444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45958.178481944444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45958.178481944444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45958.178481944444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45958.178481944444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45958.178481944444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45958.178481944444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45958.178481944444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45958.178481944444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45958.178481944444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45958.178481944444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45958.178481944444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45958.178481944444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45958.178481944444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45958.178481944444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45958.178481944444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45958.178481944444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45958.178481944444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45958.178481944444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45958.178481944444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45958.178481944444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45958.178481944444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45958.178481944444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45958.178481944444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45958.178481944444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45958.178481944444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45958.178481944444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45958.178481944444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45958.178481944444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45958.178481944444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45958.178481944444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45958.178481944444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45958.178481944444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45958.178481944444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45958.178481944444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45958.178481944444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45958.178481944444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45958.178481944444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45958.178481944444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45958.178481944444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45958.178481944444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45958.178481944444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45958.178481944444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45958.178481944444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45958.178481944444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45958.178481944444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45958.178481944444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45958.178481944444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45958.178481944444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45958.178481944444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45958.178481944444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45958.178481944444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45958.178481944444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45958.178481944444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45958.178481944444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45958.178481944444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45958.178481944444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45958.178481944444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45958.178481944444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45958.178481944444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45958.178481944444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45958.178481944444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45958.178481944444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45958.178481944444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45958.178481944444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45958.178481944444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45958.178481944444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45958.178481944444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45958.178481944444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45958.178481944444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45958.178481944444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45958.178481944444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45958.178481944444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45958.178481944444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45958.178481944444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45958.178481944444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45958.178481944444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45958.178481944444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45958.178481944444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45958.178481944444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45958.178481944444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45958.178481944444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45958.178481944444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45958.178481944444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45958.178481944444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45958.178481944444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45958.178481944444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45958.178481944444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45958.178481944444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45958.178481944444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45958.178481944444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45958.178481944444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45958.178481944444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45958.178481944444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45958.178481944444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45958.178481944444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45958.178481944444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45958.178481944444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45958.178481944444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45958.178481944444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45958.178481944444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45958.178481944444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45958.178481944444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45958.178481944444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45958.178481944444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45958.178481944444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45958.178481944444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45958.178481944444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45958.178481944444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45958.178481944444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45958.178481944444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45958.178481944444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45958.178481944444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45958.178481944444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45958.178481944444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45958.178481944444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45958.178481944444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45958.178481944444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45958.178481944444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45958.178481944444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45958.178481944444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45958.178481944444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45958.178481944444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45958.178481944444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45958.178481944444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45958.178481944444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45958.178481944444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45958.178481944444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45958.178481944444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45958.178481944444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45958.178481944444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45958.178481944444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45958.178481944444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45958.178481944444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45958.178481944444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45958.178481944444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45958.178481944444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45958.178481944444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45958.178481944444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45958.178481944444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45958.178481944444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45958.178481944444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45958.178481944444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45958.178481944444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45958.178481944444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45958.178481944444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45958.178481944444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45958.178481944444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45958.178481944444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45958.178481944444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45958.178481944444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45958.178481944444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45958.178481944444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45958.178481944444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45958.178481944444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45958.178481944444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45958.178481944444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45958.178481944444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45958.178481944444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45958.178481944444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45958.178481944444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45958.178481944444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45958.178481944444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45958.178481944444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45958.178481944444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45958.178481944444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45958.178481944444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45958.178481944444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45958.178481944444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45958.178481944444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45958.178481944444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45958.178481944444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45958.178481944444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45958.178481944444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45958.178481944444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45958.178481944444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45958.178481944444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45958.178481944444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45958.178481944444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45958.178481944444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45958.178481944444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45958.178481944444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45958.178481944444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45958.178481944444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45958.178481944444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45958.178481944444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45958.178481944444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45958.178481944444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45958.178481944444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45958.178481944444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45958.178481944444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45958.178481944444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45958.178481944444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45958.178481944444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45958.178481944444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45958.178481944444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45958.178481944444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45958.178481944444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45958.178481944444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45958.178481944444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45958.178481944444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45958.178481944444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45958.178481944444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45958.178481944444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45958.178481944444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45958.178481944444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45958.178481944444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45958.178481944444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45958.178481944444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45958.178481944444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45958.178481944444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45958.178481944444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45958.178481944444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45958.178481944444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45958.178481944444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45958.178481944444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45958.178481944444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45958.178481944444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45958.178481944444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45958.178481944444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45958.178481944444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45958.178481944444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45958.178481944444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45958.178481944444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45958.178481944444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45958.178481944444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45958.178481944444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45958.178481944444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45958.178481944444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45958.178481944444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45958.178481944444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45958.178481944444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45958.178481944444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45958.178481944444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45958.178481944444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45958.178481944444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45958.178481944444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45958.178481944444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45958.178481944444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45958.178481944444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45958.178481944444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45958.178481944444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45958.178481944444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45958.178481944444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45958.178481944444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45958.178481944444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45958.178481944444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45958.178481944444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45958.178481944444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45958.178481944444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45958.178481944444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45958.178481944444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45958.178481944444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45958.178481944444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45958.178481944444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45958.178481944444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45958.178481944444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45958.178481944444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45958.178481944444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45958.178481944444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45958.178481944444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45958.178481944444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45958.178481944444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45958.178481944444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45958.178481944444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45958.178481944444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45958.178481944444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45958.178481944444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45958.178481944444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45958.178481944444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45958.178481944444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45958.178481944444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45958.178481944444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45958.178481944444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45958.178481944444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45958.178481944444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45958.178481944444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45958.178481944444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45958.178481944444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45958.178481944444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45958.178481944444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45958.178481944444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45958.178481944444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45958.178481944444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45958.178481944444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45958.178481944444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45958.178481944444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45958.178481944444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45958.178481944444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45958.178481944444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45958.178481944444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45958.178481944444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45958.178481944444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45958.178481944444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45958.178481944444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45958.178481944444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45958.178481944444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45958.178481944444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45958.178481944444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45958.178481944444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45958.178481944444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45958.178481944444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45958.178481944444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45958.178481944444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45958.178481944444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45958.178481944444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45958.178481944444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45958.178481944444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45958.178481944444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45958.178481944444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45958.178481944444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45958.178481944444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45958.178481944444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45958.178481944444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45958.178481944444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45958.178481944444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45958.178481944444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45958.178481944444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45958.178481944444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45958.178481944444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45958.178481944444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45958.178481944444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45958.178481944444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45958.178481944444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45958.178481944444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45958.178481944444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45958.178481944444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45958.178481944444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45958.178481944444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45958.178481944444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45958.178481944444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45958.178481944444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45958.178481944444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45958.178481944444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45958.178481944444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45958.178481944444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45958.178481944444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45958.178481944444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45958.178481944444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45958.178481944444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45958.178481944444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45958.178481944444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45958.178481944444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45958.178481944444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45958.178481944444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45958.178481944444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45958.178481944444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45958.178481944444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45958.178481944444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45958.178481944444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45958.178481944444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45958.178481944444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45958.178481944444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45958.178481944444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45958.178481944444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45958.178481944444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45958.178481944444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45958.178481944444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45958.178481944444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45958.178481944444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45958.178481944444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45958.178481944444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45958.178481944444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45958.178481944444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45958.178481944444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45958.178481944444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45958.178481944444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45958.178481944444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45958.178481944444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45958.178481944444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45958.178481944444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45958.178481944444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45958.178481944444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45958.178481944444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45958.178481944444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45958.178481944444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45958.178481944444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45958.178481944444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45958.178481944444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45958.178481944444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45958.178481944444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45958.178481944444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45958.178481944444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45958.178481944444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45958.178481944444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45958.178481944444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45958.178481944444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45958.178481944444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45958.178481944444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45958.178481944444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45958.178481944444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45958.178481944444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45958.178481944444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45958.178481944444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45958.178481944444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45958.178481944444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45958.178481944444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45958.178481944444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45958.178481944444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45958.178481944444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45958.178481944444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45958.178481944444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45958.178481944444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45958.178481944444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45958.178481944444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45958.178481944444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45958.178481944444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45958.178481944444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45958.178481944444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45958.178481944444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45958.178481944444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45958.178481944444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45958.178481944444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45958.178481944444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45958.178481944444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45958.178481944444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45958.178481944444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45958.178481944444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45958.178481944444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45958.178481944444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45958.178481944444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45958.178481944444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45958.178481944444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45958.178481944444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45958.178481944444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45958.178481944444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45958.178481944444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45958.178481944444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45958.178481944444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45958.178481944444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45958.178481944444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45958.178481944444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45958.178481944444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45958.178481944444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45958.178481944444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45958.178481944444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45958.178481944444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45958.178481944444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45958.178481944444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45958.178481944444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45958.178481944444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45958.178481944444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45958.178481944444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45958.178481944444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45958.178481944444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45958.178481944444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45958.178481944444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45958.178481944444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45958.178481944444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45958.178481944444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45958.178481944444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45958.178481944444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45958.178481944444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45958.178481944444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45958.178481944444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45958.178481944444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45958.178481944444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45958.178481944444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45958.178481944444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45958.178481944444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45958.178481944444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45958.178481944444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45958.178481944444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45958.178481944444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45958.178481944444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45958.178481944444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45958.178481944444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45958.178481944444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45958.178481944444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45958.178481944444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45958.178481944444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45958.178481944444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45958.178481944444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45958.178481944444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45958.178481944444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45958.178481944444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45958.178481944444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45958.178481944444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45958.178481944444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45958.178481944444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45958.178481944444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45958.178481944444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45958.178481944444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45958.178481944444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45958.178481944444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45958.178481944444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45958.178481944444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45958.178481944444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45958.178481944444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45958.178481944444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45958.178481944444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45958.178481944444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45958.178481944444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45958.178481944444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45958.178481944444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45958.178481944444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45958.178481944444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45958.178481944444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45958.178481944444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45958.178481944444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45958.178481944444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45958.178481944444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45958.178481944444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45958.178481944444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45958.178481944444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45958.178481944444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45958.178481944444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45958.178481944444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45958.178481944444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45958.178481944444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45958.178481944444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45958.178481944444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45958.178481944444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45958.178481944444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45958.178481944444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45958.178481944444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45958.178481944444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45958.178481944444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45958.178481944444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45958.178481944444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45958.178481944444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45958.178481944444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45958.178481944444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45958.178481944444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45958.178481944444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45958.178481944444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45958.178481944444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45958.178481944444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45958.178481944444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45958.178481944444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45958.178481944444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45958.178481944444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45958.178481944444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45958.178481944444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45958.178481944444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45958.178481944444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45958.178481944444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45958.178481944444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45958.178481944444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45958.178481944444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45958.178481944444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45958.178481944444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45958.178481944444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45958.178481944444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45958.178481944444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45958.178481944444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45958.178481944444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45958.178481944444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45958.178481944444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45958.178481944444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45958.178481944444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45958.178481944444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45958.178481944444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45958.178481944444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45958.178481944444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45958.178481944444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45958.178481944444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45958.178481944444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45958.178481944444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45958.178481944444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45958.178481944444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45958.178481944444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45958.178481944444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45958.178481944444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45958.178481944444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45958.178481944444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45958.178481944444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45958.178481944444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45958.178481944444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45958.178481944444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45958.178481944444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45958.178481944444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45958.178481944444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45958.178481944444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45958.178481944444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45958.178481944444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45958.178481944444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45958.178481944444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45958.178481944444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45958.178481944444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45958.178481944444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45958.178481944444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45958.178481944444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45958.178481944444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45958.178481944444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45958.178481944444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45958.178481944444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45958.178481944444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45958.178481944444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45958.178481944444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45958.178481944444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45958.178481944444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45958.178481944444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45958.178481944444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45958.178481944444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45958.178481944444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45958.178481944444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45958.178481944444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45958.178481944444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45958.178481944444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45958.178481944444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45958.178481944444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45958.178481944444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45958.178481944444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45958.178481944444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45958.178481944444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45958.178481944444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45958.178481944444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45958.178481944444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45958.178481944444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45958.178481944444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45958.178481944444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45958.178481944444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45958.178481944444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45958.178481944444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45958.178481944444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45958.178481944444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45958.178481944444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45958.178481944444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45958.178481944444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45958.178481944444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45958.178481944444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45958.178481944444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45958.178481944444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45958.178481944444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45958.178481944444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45958.178481944444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45958.178481944444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45958.178481944444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45958.178481944444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45958.178481944444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45958.178481944444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45958.178481944444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45958.178481944444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45958.178481944444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45958.178481944444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45958.178481944444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45958.178481944444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45958.178481944444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45958.178481944444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45958.178481944444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45958.178481944444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45958.178481944444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45958.178481944444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45958.178481944444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45958.178481944444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45958.178481944444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45958.178481944444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45958.178481944444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45958.178481944444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45958.178481944444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45958.178481944444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45958.178481944444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45958.178481944444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45958.178481944444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45958.178481944444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45958.178481944444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45958.178481944444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45958.178481944444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45958.178481944444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45958.178481944444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45958.178481944444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45958.178481944444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45958.178481944444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45958.178481944444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45958.178481944444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45958.178481944444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45958.178481944444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45958.178481944444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45958.178481944444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45958.178481944444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45958.178481944444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45958.178481944444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45958.178481944444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45958.178481944444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45958.178481944444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45958.178481944444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45958.178481944444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45958.178481944444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45958.178481944444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45958.178481944444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45958.178481944444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45958.178481944444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45958.178481944444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45958.178481944444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45958.178481944444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45958.178481944444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45958.178481944444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45958.178481944444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45958.178481944444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45958.178481944444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45958.178481944444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45958.178481944444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45958.178481944444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45958.178481944444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45958.178481944444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45958.178481944444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45958.178481944444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45958.178481944444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45958.178481944444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45958.178481944444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45958.178481944444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45958.178481944444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45958.178481944444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45958.178481944444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45958.178481944444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45958.178481944444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45958.178481944444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45958.178481944444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45958.178481944444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45958.178481944444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45958.178481944444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45958.178481944444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45958.178481944444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45958.178481944444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45958.178481944444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45958.178481944444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45958.178481944444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45958.178481944444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45958.178481944444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45958.178481944444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45958.178481944444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45958.178481944444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45958.178481944444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45958.178481944444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45958.178481944444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45958.178481944444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45958.178481944444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45958.178481944444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45958.178481944444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45958.178481944444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45958.178481944444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45958.178481944444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45958.178481944444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45958.178481944444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45958.178481944444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45958.178481944444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45958.178481944444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45958.178481944444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45958.178481944444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45958.178481944444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45958.178481944444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45958.178481944444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45958.178481944444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45958.178481944444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45958.178481944444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45958.178481944444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45958.178481944444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45958.178481944444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45958.178481944444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45958.178481944444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45958.178481944444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45958.178481944444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45958.178481944444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45958.178481944444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45958.178481944444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45958.178481944444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45958.178481944444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45958.178481944444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45958.178481944444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45958.178481944444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45958.178481944444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45958.178481944444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45958.178481944444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45958.178481944444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45958.178481944444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45958.178481944444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45958.178481944444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45958.178481944444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45958.178481944444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45958.178481944444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45958.178481944444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45958.178481944444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45958.178481944444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45958.178481944444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45958.178481944444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45958.178481944444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45958.178481944444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45958.178481944444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45958.178481944444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45958.178481944444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45958.178481944444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45958.178481944444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45958.178481944444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45958.178481944444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45958.178481944444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45958.178481944444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45958.178481944444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45958.178481944444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45958.178481944444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45958.178481944444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45958.178481944444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45958.178481944444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45958.178481944444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45958.178481944444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45958.178481944444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45958.178481944444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45958.178481944444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45958.178481944444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45958.178481944444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45958.178481944444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45958.178481944444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45958.178481944444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45958.178481944444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45958.178481944444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45958.178481944444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45958.178481944444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45958.178481944444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45958.178481944444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45958.178481944444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45958.178481944444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45958.178481944444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45958.178481944444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45958.178481944444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45958.178481944444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45958.178481944444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45958.178481944444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45958.178481944444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45958.178481944444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45958.178481944444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45958.178481944444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45958.178481944444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45958.178481944444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45958.178481944444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45958.178481944444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45958.178481944444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45958.178481944444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45958.178481944444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45958.178481944444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45958.178481944444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45958.178481944444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45958.178481944444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45958.178481944444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45958.178481944444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45958.178481944444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45958.178481944444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45958.178481944444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45958.178481944444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45958.178481944444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45958.178481944444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45958.178481944444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45958.178481944444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45958.178481944444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45958.178481944444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45958.178481944444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45958.178481944444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45958.178481944444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45958.178481944444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45958.178481944444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45958.178481944444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45958.178481944444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45958.178481944444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45958.178481944444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45958.178481944444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45958.178481944444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45958.178481944444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45958.178481944444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45958.178481944444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45958.178481944444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45958.178481944444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45958.178481944444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45958.178481944444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45958.178481944444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45958.178481944444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45958.178481944444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45958.178481944444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45958.178481944444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45958.178481944444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45958.178481944444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45958.178481944444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45958.178481944444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45958.178481944444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45958.178481944444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45958.178481944444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45958.178481944444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45958.178481944444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45958.178481944444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45958.178481944444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45958.178481944444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45958.178481944444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45958.178481944444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45958.178481944444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45958.178481944444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45958.178481944444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45958.178481944444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45958.178481944444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45958.178481944444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45958.178481944444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45958.178481944444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45958.178481944444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45958.178481944444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45958.178481944444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45958.178481944444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45958.178481944444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45958.178481944444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45958.178481944444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45958.178481944444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45958.178481944444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45958.178481944444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45958.178481944444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45958.178481944444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45958.178481944444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45958.178481944444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45958.178481944444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45958.178481944444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45958.178481944444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45958.178481944444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45958.178481944444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45958.178481944444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45958.178481944444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45958.178481944444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45958.178481944444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45958.178481944444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45958.178481944444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45958.178481944444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45958.178481944444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45958.178481944444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45958.178481944444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45958.178481944444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45958.178481944444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45958.178481944444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45958.178481944444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45958.178481944444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45958.178481944444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45958.178481944444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45958.178481944444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45958.178481944444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45958.178481944444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45958.178481944444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45958.178481944444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45958.178481944444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45958.178481944444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45958.178481944444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45958.178481944444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45958.178481944444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45958.178481944444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45958.178481944444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45958.178481944444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45958.178481944444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45958.178481944444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45958.178481944444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45958.178481944444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45958.178481944444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45958.178481944444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45958.178481944444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45958.178481944444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45958.178481944444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45958.178481944444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45958.178481944444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45958.178481944444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45958.178481944444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45958.178481944444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45958.178481944444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45958.178481944444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45958.178481944444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45958.178481944444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45958.178481944444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45958.178481944444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45958.178481944444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45958.178481944444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45958.178481944444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45958.178481944444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45958.178481944444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45958.178481944444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45958.178481944444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45958.178481944444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45958.178481944444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45958.178481944444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45958.178481944444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45958.178481944444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45958.178481944444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45958.178481944444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45958.178481944444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45958.178481944444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45958.178481944444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45958.178481944444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45958.178481944444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45958.178481944444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45958.178481944444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45958.178481944444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45958.178481944444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45958.178481944444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45958.178481944444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45958.178481944444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45958.178481944444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45958.178481944444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45958.178481944444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45958.178481944444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45958.178481944444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45958.178481944444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45958.178481944444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45958.178481944444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45958.178481944444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45958.178481944444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45958.178481944444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45958.178481944444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45958.178481944444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45958.178481944444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45958.178481944444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45958.178481944444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45958.178481944444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45958.178481944444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45958.178481944444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45958.178481944444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45958.178481944444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45958.178481944444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45958.178481944444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45958.178481944444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45958.178481944444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45958.178481944444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45958.178481944444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45958.178481944444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45958.178481944444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45958.178481944444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45958.178481944444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45958.178481944444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45958.178481944444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45958.178481944444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45958.178481944444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45958.178481944444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45958.178481944444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45958.178481944444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45958.178481944444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45958.178481944444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45958.178481944444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45958.178481944444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45958.178481944444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45958.178481944444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45958.178481944444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45958.178481944444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45958.178481944444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45958.178481944444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45958.178481944444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45958.178481944444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45958.178481944444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45958.178481944444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45958.178481944444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45958.178481944444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45958.178481944444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45958.178481944444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45958.178481944444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45958.178481944444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45958.178481944444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45958.178481944444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45958.178481944444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45958.178481944444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45958.178481944444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45958.178481944444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45958.178481944444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45958.178481944444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45958.178481944444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45958.178481944444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45958.178481944444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45958.178481944444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45958.178481944444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45958.178481944444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45958.178481944444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45958.178481944444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45958.178481944444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45958.178481944444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45958.178481944444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45958.178481944444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45958.178481944444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45958.178481944444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45958.178481944444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45958.178481944444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45958.178481944444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45958.178481944444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45958.178481944444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45958.178481944444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45958.178481944444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45958.178481944444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45958.178481944444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45958.178481944444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45958.178481944444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45958.178481944444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45958.178481944444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45958.178481944444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45958.178481944444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45958.178481944444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45958.178481944444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45958.178481944444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45958.178481944444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45958.178481944444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45958.178481944444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45958.178481944444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45958.178481944444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45958.178481944444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45958.178481944444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45958.178481944444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45958.178481944444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45958.178481944444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45958.178481944444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45958.178481944444</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1"/>
  <sheetViews>
    <sheetView workbookViewId="0">
      <selection activeCell="H4" sqref="H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254.69776435184758</v>
      </c>
      <c r="H2" s="99">
        <v>45703.474768518521</v>
      </c>
      <c r="I2" s="99" t="str">
        <f>IFERROR(VLOOKUP(D2,DB!A:F,6,0),"")</f>
        <v>SCECO</v>
      </c>
      <c r="J2" s="99" t="str">
        <f>IFERROR(VLOOKUP(D2,DB!A:G,7,0),"")</f>
        <v>Dead</v>
      </c>
      <c r="K2" s="101" t="s">
        <v>39087</v>
      </c>
      <c r="L2" s="94" t="str">
        <f>IFERROR(VLOOKUP(D2,DB!A:I,9,0),"")</f>
        <v>Latis</v>
      </c>
    </row>
    <row r="3" spans="1:16" ht="15" customHeight="1">
      <c r="A3" s="119" t="s">
        <v>39088</v>
      </c>
      <c r="B3" s="119" t="str">
        <f>IFERROR(VLOOKUP(D3,DB!A:K,11,0),"")</f>
        <v>R4</v>
      </c>
      <c r="C3" s="120">
        <v>2</v>
      </c>
      <c r="D3" s="121" t="s">
        <v>36441</v>
      </c>
      <c r="E3" s="98" t="s">
        <v>38998</v>
      </c>
      <c r="F3" s="123"/>
      <c r="G3" s="124">
        <f ca="1">IFERROR(NOW()-F3,"")</f>
        <v>45958.178481944444</v>
      </c>
      <c r="H3" s="123">
        <v>45958.11314814815</v>
      </c>
      <c r="I3" s="119" t="str">
        <f>IFERROR(VLOOKUP(D3,DB!A:F,6,0),"")</f>
        <v>Generator-SG</v>
      </c>
      <c r="J3" s="119" t="str">
        <f>IFERROR(VLOOKUP(D3,DB!A:G,7,0),"")</f>
        <v>No BB Shifted</v>
      </c>
      <c r="K3" s="125" t="s">
        <v>39089</v>
      </c>
      <c r="L3" s="121" t="str">
        <f>IFERROR(VLOOKUP(D3,DB!A:I,9,0),"")</f>
        <v>Latis</v>
      </c>
    </row>
    <row r="4" spans="1:16" ht="15" customHeight="1">
      <c r="A4" s="119"/>
      <c r="B4" s="119" t="str">
        <f>IFERROR(VLOOKUP(D4,DB!A:K,11,0),"")</f>
        <v/>
      </c>
      <c r="C4" s="120"/>
      <c r="D4" s="94"/>
      <c r="E4" s="98"/>
      <c r="F4" s="123"/>
      <c r="G4" s="124">
        <f ca="1">IFERROR(NOW()-F4,"")</f>
        <v>45958.178481944444</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45958.178481944444</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45958.178481944444</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45958.178481944444</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45958.178481944444</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45958.178481944444</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45958.178481944444</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45958.178481944444</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45958.178481944444</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45958.178481944444</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45958.178481944444</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45958.178481944444</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45958.178481944444</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98"/>
      <c r="F17" s="123"/>
      <c r="G17" s="124">
        <f ca="1">IFERROR(NOW()-F17,"")</f>
        <v>45958.178481944444</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45958.178481944444</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45958.178481944444</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94"/>
      <c r="E20" s="98"/>
      <c r="F20" s="123"/>
      <c r="G20" s="124">
        <f ca="1">IFERROR(NOW()-F20,"")</f>
        <v>45958.178481944444</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94"/>
      <c r="E21" s="98"/>
      <c r="F21" s="123"/>
      <c r="G21" s="124">
        <f ca="1">IFERROR(NOW()-F21,"")</f>
        <v>45958.178481944444</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45958.178481944444</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45958.178481944444</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45958.178481944444</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45958.178481944444</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45958.178481944444</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45958.178481944444</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45958.178481944444</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45958.178481944444</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45958.178481944444</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45958.178481944444</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45958.178481944444</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45958.178481944444</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45958.178481944444</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45958.178481944444</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45958.178481944444</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45958.178481944444</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45958.178481944444</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45958.178481944444</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45958.178481944444</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45958.178481944444</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45958.178481944444</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45958.178481944444</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45958.178481944444</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45958.178481944444</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45958.178481944444</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45958.178481944444</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45958.178481944444</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45958.178481944444</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45958.178481944444</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45958.178481944444</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45958.178481944444</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45958.178481944444</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45958.178481944444</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45958.178481944444</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45958.178481944444</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45958.178481944444</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45958.178481944444</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45958.178481944444</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45958.178481944444</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45958.178481944444</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45958.178481944444</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45958.178481944444</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45958.178481944444</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45958.178481944444</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45958.178481944444</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45958.178481944444</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45958.178481944444</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45958.178481944444</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45958.178481944444</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45958.178481944444</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45958.178481944444</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45958.178481944444</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45958.178481944444</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45958.178481944444</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45958.178481944444</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45958.178481944444</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45958.178481944444</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45958.178481944444</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45958.178481944444</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45958.178481944444</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45958.178481944444</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45958.178481944444</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45958.178481944444</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45958.178481944444</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45958.178481944444</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45958.178481944444</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45958.178481944444</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45958.178481944444</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45958.178481944444</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45958.178481944444</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45958.178481944444</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45958.178481944444</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45958.178481944444</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45958.178481944444</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45958.178481944444</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45958.178481944444</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45958.178481944444</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45958.178481944444</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45958.178481944444</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45958.178481944444</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45958.178481944444</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45958.178481944444</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45958.178481944444</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45958.178481944444</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45958.178481944444</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45958.178481944444</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45958.178481944444</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45958.178481944444</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45958.178481944444</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45958.178481944444</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45958.178481944444</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45958.178481944444</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45958.178481944444</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45958.178481944444</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45958.178481944444</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45958.178481944444</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45958.178481944444</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45958.178481944444</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45958.178481944444</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45958.178481944444</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45958.178481944444</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45958.178481944444</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45958.178481944444</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45958.178481944444</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45958.178481944444</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45958.178481944444</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45958.178481944444</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45958.178481944444</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45958.178481944444</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45958.178481944444</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45958.178481944444</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45958.178481944444</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45958.178481944444</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45958.178481944444</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45958.178481944444</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45958.178481944444</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45958.178481944444</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45958.178481944444</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45958.178481944444</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45958.178481944444</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45958.178481944444</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45958.178481944444</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45958.178481944444</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45958.178481944444</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45958.178481944444</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45958.178481944444</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45958.178481944444</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45958.178481944444</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45958.178481944444</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45958.178481944444</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45958.178481944444</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45958.178481944444</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45958.178481944444</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45958.178481944444</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45958.178481944444</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45958.178481944444</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45958.178481944444</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45958.178481944444</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45958.178481944444</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45958.178481944444</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45958.178481944444</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45958.178481944444</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45958.178481944444</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45958.178481944444</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45958.178481944444</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45958.178481944444</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45958.178481944444</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45958.178481944444</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45958.178481944444</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45958.178481944444</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45958.178481944444</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45958.178481944444</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45958.178481944444</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45958.178481944444</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45958.178481944444</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45958.178481944444</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45958.178481944444</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45958.178481944444</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45958.178481944444</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45958.178481944444</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45958.178481944444</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45958.178481944444</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45958.178481944444</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45958.178481944444</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45958.178481944444</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45958.178481944444</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45958.178481944444</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45958.178481944444</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45958.178481944444</v>
      </c>
      <c r="H190" s="123"/>
      <c r="I190" s="119" t="str">
        <f>IFERROR(VLOOKUP(D190,DB!A:F,6,0),"")</f>
        <v/>
      </c>
      <c r="J190" s="119" t="str">
        <f>IFERROR(VLOOKUP(D190,DB!A:G,7,0),"")</f>
        <v/>
      </c>
      <c r="K190" s="125"/>
      <c r="L190" s="121" t="str">
        <f>IFERROR(VLOOKUP(D190,DB!A:I,9,0),"")</f>
        <v/>
      </c>
    </row>
    <row r="191" spans="1:12" ht="15" customHeight="1">
      <c r="A191" s="126"/>
      <c r="B191" s="126" t="str">
        <f>IFERROR(VLOOKUP(D191,DB!A:K,11,0),"")</f>
        <v/>
      </c>
      <c r="C191" s="127"/>
      <c r="D191" s="128"/>
      <c r="E191" s="129"/>
      <c r="F191" s="130"/>
      <c r="G191" s="131">
        <f ca="1">IFERROR(NOW()-F191,"")</f>
        <v>45958.178481944444</v>
      </c>
      <c r="H191" s="130"/>
      <c r="I191" s="126" t="str">
        <f>IFERROR(VLOOKUP(D191,DB!A:F,6,0),"")</f>
        <v/>
      </c>
      <c r="J191" s="126" t="str">
        <f>IFERROR(VLOOKUP(D191,DB!A:G,7,0),"")</f>
        <v/>
      </c>
      <c r="K191" s="132"/>
      <c r="L191" s="128" t="str">
        <f>IFERROR(VLOOKUP(D191,DB!A:I,9,0),"")</f>
        <v/>
      </c>
    </row>
  </sheetData>
  <dataValidations count="2">
    <dataValidation allowBlank="1" showInputMessage="1" showErrorMessage="1" sqref="E1" xr:uid="{A4F81451-56CC-4543-9497-104C4E44EE4B}"/>
    <dataValidation type="list" allowBlank="1" showInputMessage="1" showErrorMessage="1" sqref="E2:E23"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66.346421759255463</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39079</v>
      </c>
      <c r="F3" s="38">
        <v>45926.188877314817</v>
      </c>
      <c r="G3" s="144">
        <f t="shared" ref="G3" ca="1" si="0">IFERROR(NOW()-F3,"")</f>
        <v>31.989604629627138</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39079</v>
      </c>
      <c r="F4" s="153">
        <v>45948.661111111112</v>
      </c>
      <c r="G4" s="154">
        <f ca="1">IFERROR(NOW()-F4,"")</f>
        <v>9.5173708333313698</v>
      </c>
      <c r="H4" s="153">
        <v>45948.661111111112</v>
      </c>
      <c r="I4" s="152" t="str">
        <f>IFERROR(VLOOKUP(D4,DB!A:F,6,0),"")</f>
        <v>SCECO</v>
      </c>
      <c r="J4" s="152" t="str">
        <f>IFERROR(VLOOKUP(D4,DB!A:G,7,0),"")</f>
        <v>Dead</v>
      </c>
      <c r="K4" s="152" t="s">
        <v>39095</v>
      </c>
      <c r="L4" s="152" t="str">
        <f>IFERROR(VLOOKUP(D4,DB!A:I,9,0),"")</f>
        <v>Latis</v>
      </c>
    </row>
    <row r="5" spans="1:13" ht="15">
      <c r="A5" s="152"/>
      <c r="B5" s="152" t="str">
        <f>IFERROR(VLOOKUP(D5,DB!A:K,11,0),"")</f>
        <v/>
      </c>
      <c r="C5" s="152"/>
      <c r="D5" s="152"/>
      <c r="E5" s="152"/>
      <c r="F5" s="153"/>
      <c r="G5" s="154">
        <f ca="1">IFERROR(NOW()-F5,"")</f>
        <v>45958.178481944444</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45958.178481944444</v>
      </c>
      <c r="H6" s="153"/>
      <c r="I6" s="152" t="str">
        <f>IFERROR(VLOOKUP(D6,DB!A:F,6,0),"")</f>
        <v/>
      </c>
      <c r="J6" s="152" t="str">
        <f>IFERROR(VLOOKUP(D6,DB!A:G,7,0),"")</f>
        <v/>
      </c>
      <c r="K6" s="152"/>
      <c r="L6" s="152" t="str">
        <f>IFERROR(VLOOKUP(D6,DB!A:I,9,0),"")</f>
        <v/>
      </c>
    </row>
    <row r="7" spans="1:13" ht="15">
      <c r="A7" s="152"/>
      <c r="B7" s="152" t="str">
        <f>IFERROR(VLOOKUP(D7,DB!A:K,11,0),"")</f>
        <v>R5</v>
      </c>
      <c r="C7" s="152"/>
      <c r="D7" s="152" t="s">
        <v>35658</v>
      </c>
      <c r="E7" s="152"/>
      <c r="F7" s="153"/>
      <c r="G7" s="154">
        <f ca="1">IFERROR(NOW()-F7,"")</f>
        <v>45958.178481944444</v>
      </c>
      <c r="H7" s="153"/>
      <c r="I7" s="152" t="str">
        <f>IFERROR(VLOOKUP(D7,DB!A:F,6,0),"")</f>
        <v>SCECO</v>
      </c>
      <c r="J7" s="152" t="str">
        <f>IFERROR(VLOOKUP(D7,DB!A:G,7,0),"")</f>
        <v>Dead</v>
      </c>
      <c r="K7" s="152"/>
      <c r="L7" s="152" t="str">
        <f>IFERROR(VLOOKUP(D7,DB!A:I,9,0),"")</f>
        <v>Latis</v>
      </c>
    </row>
    <row r="8" spans="1:13" ht="15">
      <c r="A8" s="152"/>
      <c r="B8" s="152" t="str">
        <f>IFERROR(VLOOKUP(D8,DB!A:K,11,0),"")</f>
        <v/>
      </c>
      <c r="C8" s="152"/>
      <c r="D8" s="169"/>
      <c r="E8" s="152"/>
      <c r="F8" s="153"/>
      <c r="G8" s="154">
        <f ca="1">IFERROR(NOW()-F8,"")</f>
        <v>45958.178481944444</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45958.178481944444</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45958.178481944444</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45958.178481944444</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45958.178481944444</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45958.178481944444</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45958.178481944444</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45958.178481944444</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45958.178481944444</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45958.178481944444</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45958.178481944444</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45958.178481944444</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45958.178481944444</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45958.178481944444</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45958.178481944444</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45958.178481944444</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45958.178481944444</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45958.178481944444</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45958.178481944444</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45958.178481944444</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45958.178481944444</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45958.178481944444</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45958.178481944444</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45958.178481944444</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45958.178481944444</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45958.178481944444</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45958.178481944444</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45958.178481944444</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45958.178481944444</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45958.178481944444</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45958.178481944444</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45958.178481944444</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45958.178481944444</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45958.178481944444</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45958.178481944444</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45958.178481944444</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45958.178481944444</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45958.178481944444</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45958.178481944444</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45958.178481944444</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45958.178481944444</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45958.178481944444</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45958.178481944444</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45958.178481944444</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45958.178481944444</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45958.178481944444</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45958.178481944444</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45958.178481944444</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45958.178481944444</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45958.178481944444</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45958.178481944444</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45958.178481944444</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45958.178481944444</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45958.178481944444</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45958.178481944444</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45958.178481944444</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45958.178481944444</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45958.178481944444</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45958.178481944444</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45958.178481944444</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45958.178481944444</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45958.178481944444</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45958.178481944444</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45958.178481944444</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45958.178481944444</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45958.178481944444</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45958.178481944444</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45958.178481944444</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45958.178481944444</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45958.178481944444</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45958.178481944444</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45958.178481944444</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45958.178481944444</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45958.178481944444</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45958.178481944444</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45958.178481944444</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45958.178481944444</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45958.178481944444</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45958.178481944444</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45958.178481944444</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45958.178481944444</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45958.178481944444</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45958.178481944444</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45958.178481944444</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45958.178481944444</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45958.178481944444</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45958.178481944444</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45958.178481944444</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45958.178481944444</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45958.178481944444</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45958.178481944444</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45958.178481944444</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45958.178481944444</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45958.178481944444</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45958.178481944444</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45958.178481944444</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45958.178481944444</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45958.178481944444</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45958.178481944444</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45958.178481944444</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45958.178481944444</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45958.178481944444</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45958.178481944444</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45958.178481944444</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45958.178481944444</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45958.178481944444</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45958.178481944444</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45958.178481944444</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45958.178481944444</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45958.178481944444</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45958.178481944444</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45958.178481944444</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45958.178481944444</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45958.178481944444</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45958.178481944444</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45958.178481944444</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45958.178481944444</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45958.178481944444</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45958.178481944444</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45958.178481944444</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45958.178481944444</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45958.178481944444</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45958.178481944444</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45958.178481944444</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45958.178481944444</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45958.178481944444</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45958.178481944444</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45958.178481944444</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45958.178481944444</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45958.178481944444</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45958.178481944444</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45958.178481944444</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45958.178481944444</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45958.178481944444</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45958.178481944444</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45958.178481944444</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45958.178481944444</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45958.178481944444</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45958.178481944444</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45958.178481944444</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45958.178481944444</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45958.178481944444</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45958.178481944444</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45958.178481944444</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45958.178481944444</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45958.178481944444</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45958.178481944444</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45958.178481944444</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45958.178481944444</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45958.178481944444</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45958.178481944444</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45958.178481944444</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45958.178481944444</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45958.178481944444</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45958.178481944444</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45958.178481944444</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45958.178481944444</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45958.178481944444</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45958.178481944444</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45958.178481944444</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45958.178481944444</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45958.178481944444</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45958.178481944444</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45958.178481944444</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45958.178481944444</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45958.178481944444</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45958.178481944444</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45958.178481944444</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45958.178481944444</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45958.178481944444</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45958.178481944444</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45958.178481944444</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45958.178481944444</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45958.178481944444</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45958.178481944444</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45958.178481944444</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45958.178481944444</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45958.178481944444</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45958.178481944444</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45958.178481944444</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45958.178481944444</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45958.178481944444</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45958.178481944444</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45958.178481944444</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45958.178481944444</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45958.178481944444</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45958.178481944444</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45958.178481944444</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45958.178481944444</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45958.178481944444</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45958.178481944444</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45958.178481944444</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45958.178481944444</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45958.178481944444</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45958.178481944444</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45958.178481944444</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45958.178481944444</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45958.178481944444</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45958.178481944444</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45958.178481944444</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45958.178481944444</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45958.178481944444</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45958.178481944444</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45958.178481944444</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45958.178481944444</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45958.178481944444</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45958.178481944444</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45958.178481944444</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45958.178481944444</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45958.178481944444</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45958.178481944444</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45958.178481944444</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45958.178481944444</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45958.178481944444</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45958.178481944444</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45958.178481944444</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45958.178481944444</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45958.178481944444</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45958.178481944444</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45958.178481944444</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45958.178481944444</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45958.178481944444</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45958.178481944444</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45958.178481944444</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45958.178481944444</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45958.178481944444</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45958.178481944444</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45958.178481944444</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45958.178481944444</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45958.178481944444</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45958.178481944444</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45958.178481944444</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45958.178481944444</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45958.178481944444</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45958.178481944444</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45958.178481944444</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45958.178481944444</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45958.178481944444</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45958.178481944444</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45958.178481944444</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45958.178481944444</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45958.178481944444</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45958.178481944444</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45958.178481944444</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45958.178481944444</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45958.178481944444</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45958.178481944444</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45958.178481944444</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45958.178481944444</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45958.178481944444</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45958.178481944444</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45958.178481944444</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45958.178481944444</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45958.178481944444</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45958.178481944444</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45958.178481944444</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45958.178481944444</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45958.178481944444</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45958.178481944444</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45958.178481944444</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45958.178481944444</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45958.178481944444</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45958.178481944444</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45958.178481944444</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45958.178481944444</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45958.178481944444</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45958.178481944444</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45958.178481944444</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45958.178481944444</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45958.178481944444</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45958.178481944444</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45958.178481944444</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45958.178481944444</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45958.178481944444</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45958.178481944444</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45958.178481944444</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45958.178481944444</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45958.178481944444</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45958.178481944444</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45958.178481944444</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45958.178481944444</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45958.178481944444</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45958.178481944444</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45958.178481944444</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45958.178481944444</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45958.178481944444</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45958.178481944444</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45958.178481944444</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45958.178481944444</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45958.178481944444</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45958.178481944444</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45958.178481944444</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45958.178481944444</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45958.178481944444</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45958.178481944444</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45958.178481944444</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45958.178481944444</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45958.178481944444</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45958.178481944444</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45958.178481944444</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45958.178481944444</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45958.178481944444</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45958.178481944444</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45958.178481944444</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45958.178481944444</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45958.178481944444</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45958.178481944444</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45958.178481944444</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45958.178481944444</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45958.178481944444</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45958.178481944444</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45958.178481944444</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45958.178481944444</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45958.178481944444</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45958.178481944444</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45958.178481944444</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45958.178481944444</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45958.178481944444</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45958.178481944444</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45958.178481944444</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45958.178481944444</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45958.178481944444</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45958.178481944444</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45958.178481944444</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45958.178481944444</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45958.178481944444</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45958.178481944444</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45958.178481944444</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45958.178481944444</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45958.178481944444</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45958.178481944444</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45958.178481944444</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45958.178481944444</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45958.178481944444</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45958.178481944444</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45958.178481944444</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45958.178481944444</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45958.178481944444</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45958.178481944444</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45958.178481944444</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45958.178481944444</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45958.178481944444</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45958.178481944444</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45958.178481944444</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45958.178481944444</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45958.178481944444</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45958.178481944444</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45958.178481944444</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45958.178481944444</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45958.178481944444</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45958.178481944444</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45958.178481944444</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45958.178481944444</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45958.178481944444</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45958.178481944444</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45958.178481944444</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45958.178481944444</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45958.178481944444</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45958.178481944444</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45958.178481944444</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45958.178481944444</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45958.178481944444</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45958.178481944444</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45958.178481944444</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45958.178481944444</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45958.178481944444</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45958.178481944444</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45958.178481944444</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45958.178481944444</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45958.178481944444</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45958.178481944444</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45958.178481944444</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45958.178481944444</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45958.178481944444</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45958.178481944444</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45958.178481944444</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45958.178481944444</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45958.178481944444</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45958.178481944444</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45958.178481944444</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45958.178481944444</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45958.178481944444</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45958.178481944444</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45958.178481944444</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45958.178481944444</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45958.178481944444</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45958.178481944444</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45958.178481944444</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45958.178481944444</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45958.178481944444</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45958.178481944444</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45958.178481944444</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45958.178481944444</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45958.178481944444</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45958.178481944444</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45958.178481944444</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45958.178481944444</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45958.178481944444</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45958.178481944444</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45958.178481944444</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45958.178481944444</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45958.178481944444</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45958.178481944444</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45958.178481944444</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45958.178481944444</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45958.178481944444</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45958.178481944444</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45958.178481944444</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45958.178481944444</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45958.178481944444</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45958.178481944444</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45958.178481944444</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45958.178481944444</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45958.178481944444</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45958.178481944444</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45958.178481944444</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45958.178481944444</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45958.178481944444</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45958.178481944444</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45958.178481944444</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45958.178481944444</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45958.178481944444</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45958.178481944444</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45958.178481944444</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45958.178481944444</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45958.178481944444</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45958.178481944444</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45958.178481944444</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45958.178481944444</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45958.178481944444</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45958.178481944444</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45958.178481944444</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45958.178481944444</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45958.178481944444</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45958.178481944444</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45958.178481944444</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45958.178481944444</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1"/>
  <sheetViews>
    <sheetView tabSelected="1" workbookViewId="0">
      <selection activeCell="C8" sqref="C8"/>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36902</v>
      </c>
      <c r="E2" s="106" t="s">
        <v>38998</v>
      </c>
      <c r="F2" s="107">
        <v>45958.158206018517</v>
      </c>
      <c r="G2" s="77">
        <f ca="1">IFERROR(NOW()-F2,"-")</f>
        <v>2.0275925926398486E-2</v>
      </c>
      <c r="H2" s="107">
        <v>45958.152592592596</v>
      </c>
      <c r="I2" s="103" t="str">
        <f>IFERROR(VLOOKUP(D2,DB!A:F,6,0),"")</f>
        <v>Generator-SG</v>
      </c>
      <c r="J2" s="102" t="str">
        <f>IFERROR(VLOOKUP(D2,DB!A:G,7,0),"")</f>
        <v>Dead</v>
      </c>
      <c r="K2" s="108" t="s">
        <v>39097</v>
      </c>
      <c r="L2" s="109" t="str">
        <f>IFERROR(VLOOKUP(D2,DB!A:I,9,0),"")</f>
        <v>Latis</v>
      </c>
    </row>
    <row r="3" spans="1:16383" ht="31.5" customHeight="1">
      <c r="A3" s="104"/>
      <c r="B3" s="103" t="str">
        <f>IFERROR(VLOOKUP(D3,DB!A:K,11,0),"")</f>
        <v/>
      </c>
      <c r="C3" s="105"/>
      <c r="D3" s="169"/>
      <c r="E3" s="106"/>
      <c r="F3" s="107"/>
      <c r="G3" s="77">
        <f ca="1">IFERROR(NOW()-F3,"-")</f>
        <v>45958.178481944444</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45958.178481944444</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45958.178481944444</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45958.178481944444</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45958.178481944444</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45958.178481944444</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45958.178481944444</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45958.178481944444</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45958.178481944444</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45958.178481944444</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45958.178481944444</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45958.178481944444</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45958.178481944444</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45958.178481944444</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45958.178481944444</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45958.178481944444</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45958.178481944444</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45958.178481944444</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45958.178481944444</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45958.178481944444</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45958.178481944444</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45958.178481944444</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45958.178481944444</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45958.178481944444</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45958.178481944444</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45958.178481944444</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45958.178481944444</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45958.178481944444</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45958.178481944444</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45958.178481944444</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45958.178481944444</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45958.178481944444</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45958.178481944444</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45958.178481944444</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45958.178481944444</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45958.178481944444</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45958.178481944444</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45958.178481944444</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45958.178481944444</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45958.178481944444</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45958.178481944444</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45958.178481944444</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45958.178481944444</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45958.178481944444</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45958.178481944444</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45958.178481944444</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45958.178481944444</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45958.178481944444</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45958.178481944444</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45958.178481944444</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45958.178481944444</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45958.178481944444</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45958.178481944444</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45958.178481944444</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45958.178481944444</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45958.178481944444</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45958.178481944444</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45958.178481944444</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45958.178481944444</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45958.178481944444</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45958.178481944444</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45958.178481944444</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45958.178481944444</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45958.178481944444</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45958.178481944444</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45958.178481944444</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45958.178481944444</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45958.178481944444</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45958.178481944444</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45958.178481944444</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45958.178481944444</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45958.178481944444</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45958.178481944444</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45958.178481944444</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45958.178481944444</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45958.178481944444</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45958.178481944444</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45958.178481944444</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45958.178481944444</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45958.178481944444</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45958.178481944444</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45958.178481944444</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45958.178481944444</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45958.178481944444</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45958.178481944444</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45958.178481944444</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45958.178481944444</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45958.178481944444</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45958.178481944444</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45958.178481944444</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45958.178481944444</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45958.178481944444</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45958.178481944444</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45958.178481944444</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45958.178481944444</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45958.178481944444</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45958.178481944444</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45958.178481944444</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45958.178481944444</v>
      </c>
      <c r="H101" s="107"/>
      <c r="I101" s="103" t="str">
        <f>IFERROR(VLOOKUP(D101,DB!A:F,6,0),"")</f>
        <v/>
      </c>
      <c r="J101" s="102" t="str">
        <f>IFERROR(VLOOKUP(D101,DB!A:G,7,0),"")</f>
        <v/>
      </c>
      <c r="K101" s="108"/>
      <c r="L101" s="109" t="str">
        <f>IFERROR(VLOOKUP(D101,DB!A:I,9,0),"")</f>
        <v/>
      </c>
    </row>
  </sheetData>
  <dataValidations count="2">
    <dataValidation allowBlank="1" showInputMessage="1" showErrorMessage="1" sqref="E1" xr:uid="{380493DB-286A-4683-AF55-C78F04945A49}"/>
    <dataValidation type="list" allowBlank="1" showInputMessage="1" showErrorMessage="1" sqref="E2:E101"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2025-10-28T01:19:51Z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