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645" documentId="120_S{2AC9BD13-BADA-5192-A53E-5A8FF88502F6}" xr6:coauthVersionLast="47" xr6:coauthVersionMax="47" xr10:uidLastSave="{F758CDAF-5B55-4966-905D-FB3EB0CB144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L7" i="5"/>
  <c r="L8" i="5"/>
  <c r="L9" i="5"/>
  <c r="L10" i="5"/>
  <c r="L11" i="5"/>
  <c r="L12" i="5"/>
  <c r="J7" i="5"/>
  <c r="J8" i="5"/>
  <c r="J9" i="5"/>
  <c r="J10" i="5"/>
  <c r="J11" i="5"/>
  <c r="J12" i="5"/>
  <c r="I7" i="5"/>
  <c r="I8" i="5"/>
  <c r="I9" i="5"/>
  <c r="I10" i="5"/>
  <c r="I11" i="5"/>
  <c r="I12" i="5"/>
  <c r="G7" i="5"/>
  <c r="G8" i="5"/>
  <c r="G9" i="5"/>
  <c r="G10" i="5"/>
  <c r="G11" i="5"/>
  <c r="G12" i="5"/>
  <c r="B7" i="5"/>
  <c r="B8" i="5"/>
  <c r="B9" i="5"/>
  <c r="B10" i="5"/>
  <c r="B11" i="5"/>
  <c r="B12" i="5"/>
  <c r="J10" i="2"/>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alcChain>
</file>

<file path=xl/sharedStrings.xml><?xml version="1.0" encoding="utf-8"?>
<sst xmlns="http://schemas.openxmlformats.org/spreadsheetml/2006/main" count="181539" uniqueCount="39146">
  <si>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</si>
  <si>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</si>
  <si>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</si>
  <si>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</si>
  <si>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</si>
  <si>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</si>
  <si>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</si>
  <si>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</si>
  <si>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</si>
  <si>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</si>
  <si>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</si>
  <si>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</si>
  <si>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</si>
  <si>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</si>
  <si>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</si>
  <si>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</si>
  <si>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</si>
  <si>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</si>
  <si>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</si>
  <si>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</si>
  <si>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</si>
  <si>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</si>
  <si>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</si>
  <si>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</si>
  <si>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</si>
  <si>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</si>
  <si>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</si>
  <si>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</si>
  <si>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</si>
  <si>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</si>
  <si>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</si>
  <si>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</si>
  <si>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</si>
  <si>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</si>
  <si>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</si>
  <si>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</si>
  <si>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</si>
  <si>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</si>
  <si>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</si>
  <si>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</si>
  <si>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</si>
  <si>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</si>
  <si>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</si>
  <si>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</si>
  <si>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</si>
  <si>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</si>
  <si>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</si>
  <si>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</si>
  <si>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</si>
  <si>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</si>
  <si>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</si>
  <si>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</si>
  <si>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</si>
  <si>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</si>
  <si>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</si>
  <si>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</si>
  <si>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</si>
  <si>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</si>
  <si>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</si>
  <si>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</si>
  <si>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</si>
  <si>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</si>
  <si>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</si>
  <si>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</si>
  <si>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</si>
  <si>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</si>
  <si>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</si>
  <si>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</si>
  <si>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</si>
  <si>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</si>
  <si>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</si>
  <si>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</si>
  <si>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</si>
  <si>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</si>
  <si>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</si>
  <si>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</si>
  <si>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</si>
  <si>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</si>
  <si>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</si>
  <si>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</si>
  <si>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</si>
  <si>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</si>
  <si>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</si>
  <si>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</si>
  <si>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</si>
  <si>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</si>
  <si>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</si>
  <si>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</si>
  <si>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</si>
  <si>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</si>
  <si>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</si>
  <si>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</si>
  <si>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</si>
  <si>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</si>
  <si>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</si>
  <si>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</si>
  <si>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</si>
  <si>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</si>
  <si>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</si>
  <si>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</si>
  <si>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</si>
  <si>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</si>
  <si>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</si>
  <si>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</si>
  <si>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</si>
  <si>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</si>
  <si>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</si>
  <si>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</si>
  <si>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</si>
  <si>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</si>
  <si>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</si>
  <si>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</si>
  <si>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</si>
  <si>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</si>
  <si>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</si>
  <si>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</si>
  <si>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</si>
  <si>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</si>
  <si>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</si>
  <si>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</si>
  <si>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</si>
  <si>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</si>
  <si>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</si>
  <si>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</si>
  <si>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</si>
  <si>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</si>
  <si>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</si>
  <si>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</si>
  <si>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</si>
  <si>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</si>
  <si>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</si>
  <si>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</si>
  <si>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</si>
  <si>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</si>
  <si>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</si>
  <si>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</si>
  <si>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</si>
  <si>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</si>
  <si>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</si>
  <si>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</si>
  <si>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</si>
  <si>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</si>
  <si>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</si>
  <si>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</si>
  <si>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</si>
  <si>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</si>
  <si>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</si>
  <si>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</si>
  <si>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</si>
  <si>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</si>
  <si>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</si>
  <si>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</si>
  <si>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</si>
  <si>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</si>
  <si>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</si>
  <si>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</si>
  <si>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</si>
  <si>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</si>
  <si>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</si>
  <si>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</si>
  <si>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</si>
  <si>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</si>
  <si>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</si>
  <si>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</si>
  <si>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</si>
  <si>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</si>
  <si>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</si>
  <si>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</si>
  <si>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</si>
  <si>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</si>
  <si>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</si>
  <si>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</si>
  <si>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</si>
  <si>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</si>
  <si>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</si>
  <si>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</si>
  <si>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</si>
  <si>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</si>
  <si>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</si>
  <si>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</si>
  <si>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</si>
  <si>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</si>
  <si>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</si>
  <si>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</si>
  <si>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</si>
  <si>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</si>
  <si>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</si>
  <si>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</si>
  <si>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</si>
  <si>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</si>
  <si>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</si>
  <si>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</si>
  <si>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</si>
  <si>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</si>
  <si>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</si>
  <si>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</si>
  <si>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</si>
  <si>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</si>
  <si>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</si>
  <si>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</si>
  <si>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</si>
  <si>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</si>
  <si>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</si>
  <si>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</si>
  <si>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</si>
  <si>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</si>
  <si>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</si>
  <si>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</si>
  <si>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</si>
  <si>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</si>
  <si>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</si>
  <si>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</si>
  <si>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</si>
  <si>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</si>
  <si>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</si>
  <si>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</si>
  <si>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</si>
  <si>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</si>
  <si>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</si>
  <si>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</si>
  <si>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</si>
  <si>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</si>
  <si>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</si>
  <si>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</si>
  <si>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</si>
  <si>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</si>
  <si>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</si>
  <si>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</si>
  <si>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</si>
  <si>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</si>
  <si>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</si>
  <si>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</si>
  <si>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</si>
  <si>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</si>
  <si>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</si>
  <si>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</si>
  <si>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</si>
  <si>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</si>
  <si>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</si>
  <si>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</si>
  <si>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</si>
  <si>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</si>
  <si>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</si>
  <si>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</si>
  <si>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</si>
  <si>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</si>
  <si>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</si>
  <si>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</si>
  <si>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</si>
  <si>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</si>
  <si>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</si>
  <si>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</si>
  <si>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</si>
  <si>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</si>
  <si>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</si>
  <si>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</si>
  <si>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</si>
  <si>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</si>
  <si>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</si>
  <si>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</si>
  <si>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</si>
  <si>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</si>
  <si>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</si>
  <si>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</si>
  <si>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</si>
  <si>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</si>
  <si>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</si>
  <si>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</si>
  <si>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</si>
  <si>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</si>
  <si>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</si>
  <si>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</si>
  <si>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</si>
  <si>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</si>
  <si>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</si>
  <si>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</si>
  <si>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</si>
  <si>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</si>
  <si>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</si>
  <si>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</si>
  <si>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</si>
  <si>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</si>
  <si>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</si>
  <si>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</si>
  <si>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</si>
  <si>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</si>
  <si>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</si>
  <si>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</si>
  <si>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</si>
  <si>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</si>
  <si>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</si>
  <si>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</si>
  <si>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</si>
  <si>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</si>
  <si>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</si>
  <si>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</si>
  <si>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</si>
  <si>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</si>
  <si>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</si>
  <si>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</si>
  <si>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</si>
  <si>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</si>
  <si>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</si>
  <si>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</si>
  <si>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</si>
  <si>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</si>
  <si>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</si>
  <si>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</si>
  <si>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</si>
  <si>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</si>
  <si>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</si>
  <si>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</si>
  <si>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</si>
  <si>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</si>
  <si>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</si>
  <si>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</si>
  <si>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</si>
  <si>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</si>
  <si>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</si>
  <si>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</si>
  <si>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</si>
  <si>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</si>
  <si>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</si>
  <si>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</si>
  <si>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</si>
  <si>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</si>
  <si>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</si>
  <si>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</si>
  <si>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</si>
  <si>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</si>
  <si>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</si>
  <si>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</si>
  <si>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</si>
  <si>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</si>
  <si>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</si>
  <si>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</si>
  <si>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</si>
  <si>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</si>
  <si>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</si>
  <si>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</si>
  <si>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</si>
  <si>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</si>
  <si>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</si>
  <si>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</si>
  <si>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</si>
  <si>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</si>
  <si>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</si>
  <si>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</si>
  <si>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</si>
  <si>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</si>
  <si>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</si>
  <si>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</si>
  <si>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</si>
  <si>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</si>
  <si>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</si>
  <si>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</si>
  <si>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</si>
  <si>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</si>
  <si>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</si>
  <si>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</si>
  <si>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</si>
  <si>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</si>
  <si>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</si>
  <si>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</si>
  <si>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</si>
  <si>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</si>
  <si>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</si>
  <si>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</si>
  <si>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</si>
  <si>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</si>
  <si>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</si>
  <si>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</si>
  <si>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</si>
  <si>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</si>
  <si>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</si>
  <si>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</si>
  <si>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</si>
  <si>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</si>
  <si>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</si>
  <si>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</si>
  <si>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</si>
  <si>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</si>
  <si>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</si>
  <si>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</si>
  <si>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</si>
  <si>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</si>
  <si>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</si>
  <si>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</si>
  <si>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</si>
  <si>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</si>
  <si>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</si>
  <si>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</si>
  <si>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</si>
  <si>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</si>
  <si>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</si>
  <si>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</si>
  <si>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</si>
  <si>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</si>
  <si>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</si>
  <si>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</si>
  <si>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</si>
  <si>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</si>
  <si>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</si>
  <si>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</si>
  <si>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</si>
  <si>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</si>
  <si>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</si>
  <si>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</si>
  <si>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</si>
  <si>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</si>
  <si>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</si>
  <si>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</si>
  <si>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</si>
  <si>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</si>
  <si>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</si>
  <si>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</si>
  <si>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</si>
  <si>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</si>
  <si>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</si>
  <si>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</si>
  <si>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</si>
  <si>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</si>
  <si>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</si>
  <si>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</si>
  <si>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</si>
  <si>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</si>
  <si>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</si>
  <si>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</si>
  <si>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</si>
  <si>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</si>
  <si>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</si>
  <si>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</si>
  <si>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</si>
  <si>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</si>
  <si>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</si>
  <si>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</si>
  <si>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</si>
  <si>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</si>
  <si>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</si>
  <si>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</si>
  <si>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</si>
  <si>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</si>
  <si>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</si>
  <si>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</si>
  <si>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</si>
  <si>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</si>
  <si>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</si>
  <si>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</si>
  <si>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</si>
  <si>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</si>
  <si>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</si>
  <si>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</si>
  <si>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</si>
  <si>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</si>
  <si>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</si>
  <si>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</si>
  <si>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</si>
  <si>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</si>
  <si>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</si>
  <si>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</si>
  <si>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</si>
  <si>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</si>
  <si>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</si>
  <si>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</si>
  <si>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</si>
  <si>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</si>
  <si>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</si>
  <si>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</si>
  <si>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</si>
  <si>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</si>
  <si>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</si>
  <si>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</si>
  <si>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</si>
  <si>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</si>
  <si>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</si>
  <si>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</si>
  <si>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</si>
  <si>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</si>
  <si>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</si>
  <si>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</si>
  <si>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</si>
  <si>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</si>
  <si>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</si>
  <si>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</si>
  <si>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</si>
  <si>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</si>
  <si>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</si>
  <si>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</si>
  <si>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</si>
  <si>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</si>
  <si>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</si>
  <si>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</si>
  <si>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</si>
  <si>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</si>
  <si>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</si>
  <si>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</si>
  <si>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</si>
  <si>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</si>
  <si>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</si>
  <si>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</si>
  <si>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</si>
  <si>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</si>
  <si>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</si>
  <si>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</si>
  <si>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</si>
  <si>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</si>
  <si>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</si>
  <si>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</si>
  <si>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</si>
  <si>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</si>
  <si>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</si>
  <si>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</si>
  <si>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</si>
  <si>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</si>
  <si>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</si>
  <si>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</si>
  <si>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</si>
  <si>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</si>
  <si>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</si>
  <si>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</si>
  <si>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</si>
  <si>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</si>
  <si>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</si>
  <si>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</si>
  <si>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</si>
  <si>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</si>
  <si>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</si>
  <si>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</si>
  <si>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</si>
  <si>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</si>
  <si>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</si>
  <si>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</si>
  <si>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</si>
  <si>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</si>
  <si>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</si>
  <si>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</si>
  <si>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</si>
  <si>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</si>
  <si>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</si>
  <si>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</si>
  <si>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</si>
  <si>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</si>
  <si>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</si>
  <si>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</si>
  <si>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</si>
  <si>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</si>
  <si>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</si>
  <si>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</si>
  <si>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</si>
  <si>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</si>
  <si>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</si>
  <si>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</si>
  <si>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</si>
  <si>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</si>
  <si>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</si>
  <si>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</si>
  <si>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</si>
  <si>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</si>
  <si>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</si>
  <si>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</si>
  <si>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</si>
  <si>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</si>
  <si>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</si>
  <si>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</si>
  <si>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</si>
  <si>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</si>
  <si>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</si>
  <si>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</si>
  <si>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</si>
  <si>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</si>
  <si>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</si>
  <si>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</si>
  <si>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</si>
  <si>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</si>
  <si>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</si>
  <si>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</si>
  <si>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</si>
  <si>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</si>
  <si>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</si>
  <si>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</si>
  <si>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</si>
  <si>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</si>
  <si>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</si>
  <si>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</si>
  <si>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</si>
  <si>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</si>
  <si>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</si>
  <si>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</si>
  <si>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</si>
  <si>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</si>
  <si>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</si>
  <si>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</si>
  <si>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</si>
  <si>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</si>
  <si>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</si>
  <si>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</si>
  <si>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</si>
  <si>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</si>
  <si>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</si>
  <si>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</si>
  <si>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</si>
  <si>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</si>
  <si>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</si>
  <si>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</si>
  <si>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</si>
  <si>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</si>
  <si>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</si>
  <si>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</si>
  <si>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</si>
  <si>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</si>
  <si>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</si>
  <si>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</si>
  <si>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</si>
  <si>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</si>
  <si>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</si>
  <si>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</si>
  <si>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</si>
  <si>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</si>
  <si>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</si>
  <si>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</si>
  <si>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</si>
  <si>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</si>
  <si>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</si>
  <si>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</si>
  <si>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</si>
  <si>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</si>
  <si>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</si>
  <si>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</si>
  <si>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</si>
  <si>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</si>
  <si>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</si>
  <si>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</si>
  <si>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</si>
  <si>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</si>
  <si>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</si>
  <si>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</si>
  <si>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</si>
  <si>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</si>
  <si>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</si>
  <si>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</si>
  <si>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</si>
  <si>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</si>
  <si>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</si>
  <si>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</si>
  <si>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</si>
  <si>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</si>
  <si>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</si>
  <si>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</si>
  <si>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</si>
  <si>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</si>
  <si>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</si>
  <si>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</si>
  <si>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</si>
  <si>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</si>
  <si>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</si>
  <si>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</si>
  <si>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</si>
  <si>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</si>
  <si>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</si>
  <si>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</si>
  <si>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</si>
  <si>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</si>
  <si>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</si>
  <si>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</si>
  <si>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</si>
  <si>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</si>
  <si>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</si>
  <si>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</si>
  <si>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</si>
  <si>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</si>
  <si>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</si>
  <si>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</si>
  <si>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</si>
  <si>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</si>
  <si>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</si>
  <si>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</si>
  <si>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</si>
  <si>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</si>
  <si>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</si>
  <si>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</si>
  <si>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</si>
  <si>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</si>
  <si>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</si>
  <si>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</si>
  <si>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</si>
  <si>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</si>
  <si>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</si>
  <si>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</si>
  <si>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</si>
  <si>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</si>
  <si>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</si>
  <si>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</si>
  <si>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</si>
  <si>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</si>
  <si>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</si>
  <si>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</si>
  <si>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</si>
  <si>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</si>
  <si>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</si>
  <si>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</si>
  <si>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</si>
  <si>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</si>
  <si>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</si>
  <si>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</si>
  <si>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</si>
  <si>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</si>
  <si>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</si>
  <si>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</si>
  <si>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</si>
  <si>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</si>
  <si>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</si>
  <si>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</si>
  <si>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</si>
  <si>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</si>
  <si>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</si>
  <si>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</si>
  <si>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</si>
  <si>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</si>
  <si>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</si>
  <si>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</si>
  <si>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</si>
  <si>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</si>
  <si>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</si>
  <si>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</si>
  <si>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</si>
  <si>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</si>
  <si>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</si>
  <si>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</si>
  <si>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</si>
  <si>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</si>
  <si>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</si>
  <si>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</si>
  <si>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</si>
  <si>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</si>
  <si>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</si>
  <si>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</si>
  <si>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</si>
  <si>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</si>
  <si>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</si>
  <si>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</si>
  <si>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</si>
  <si>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</si>
  <si>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</si>
  <si>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</si>
  <si>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</si>
  <si>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</si>
  <si>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</si>
  <si>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</si>
  <si>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</si>
  <si>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</si>
  <si>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</si>
  <si>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</si>
  <si>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</si>
  <si>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</si>
  <si>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</si>
  <si>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</si>
  <si>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</si>
  <si>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</si>
  <si>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</si>
  <si>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</si>
  <si>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</si>
  <si>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</si>
  <si>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</si>
  <si>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</si>
  <si>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</si>
  <si>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</si>
  <si>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</si>
  <si>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</si>
  <si>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</si>
  <si>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</si>
  <si>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</si>
  <si>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</si>
  <si>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</si>
  <si>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</si>
  <si>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</si>
  <si>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</si>
  <si>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</si>
  <si>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</si>
  <si>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</si>
  <si>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</si>
  <si>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</si>
  <si>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</si>
  <si>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</si>
  <si>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</si>
  <si>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</si>
  <si>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</si>
  <si>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</si>
  <si>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</si>
  <si>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</si>
  <si>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</si>
  <si>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</si>
  <si>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</si>
  <si>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</si>
  <si>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</si>
  <si>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</si>
  <si>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</si>
  <si>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</si>
  <si>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</si>
  <si>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</si>
  <si>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</si>
  <si>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</si>
  <si>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</si>
  <si>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</si>
  <si>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</si>
  <si>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</si>
  <si>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</si>
  <si>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</si>
  <si>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</si>
  <si>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</si>
  <si>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</si>
  <si>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</si>
  <si>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</si>
  <si>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</si>
  <si>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</si>
  <si>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</si>
  <si>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</si>
  <si>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</si>
  <si>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</si>
  <si>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</si>
  <si>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</si>
  <si>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</si>
  <si>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</si>
  <si>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</si>
  <si>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</si>
  <si>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</si>
  <si>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</si>
  <si>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</si>
  <si>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</si>
  <si>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</si>
  <si>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</si>
  <si>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</si>
  <si>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</si>
  <si>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</si>
  <si>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</si>
  <si>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</si>
  <si>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</si>
  <si>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</si>
  <si>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</si>
  <si>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</si>
  <si>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</si>
  <si>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</si>
  <si>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</si>
  <si>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</si>
  <si>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</si>
  <si>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</si>
  <si>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</si>
  <si>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</si>
  <si>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</si>
  <si>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</si>
  <si>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</si>
  <si>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</si>
  <si>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</si>
  <si>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</si>
  <si>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</si>
  <si>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</si>
  <si>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</si>
  <si>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</si>
  <si>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</si>
  <si>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</si>
  <si>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</si>
  <si>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</si>
  <si>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</si>
  <si>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</si>
  <si>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</si>
  <si>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</si>
  <si>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</si>
  <si>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</si>
  <si>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</si>
  <si>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</si>
  <si>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</si>
  <si>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</si>
  <si>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</si>
  <si>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</si>
  <si>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</si>
  <si>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</si>
  <si>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</si>
  <si>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</si>
  <si>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</si>
  <si>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</si>
  <si>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</si>
  <si>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</si>
  <si>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</si>
  <si>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</si>
  <si>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</si>
  <si>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</si>
  <si>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</si>
  <si>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</si>
  <si>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</si>
  <si>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</si>
  <si>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</si>
  <si>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</si>
  <si>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</si>
  <si>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</si>
  <si>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</si>
  <si>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</si>
  <si>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</si>
  <si>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</si>
  <si>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</si>
  <si>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</si>
  <si>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</si>
  <si>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</si>
  <si>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</si>
  <si>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</si>
  <si>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</si>
  <si>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</si>
  <si>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</si>
  <si>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</si>
  <si>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</si>
  <si>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</si>
  <si>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</si>
  <si>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</si>
  <si>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</si>
  <si>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</si>
  <si>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</si>
  <si>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</si>
  <si>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</si>
  <si>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</si>
  <si>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</si>
  <si>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</si>
  <si>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</si>
  <si>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</si>
  <si>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</si>
  <si>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</si>
  <si>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</si>
  <si>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</si>
  <si>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</si>
  <si>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</si>
  <si>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</si>
  <si>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</si>
  <si>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</si>
  <si>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</si>
  <si>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</si>
  <si>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</si>
  <si>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</si>
  <si>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</si>
  <si>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</si>
  <si>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</si>
  <si>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</si>
  <si>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</si>
  <si>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</si>
  <si>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</si>
  <si>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</si>
  <si>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</si>
  <si>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</si>
  <si>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</si>
  <si>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</si>
  <si>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</si>
  <si>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</si>
  <si>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</si>
  <si>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</si>
  <si>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</si>
  <si>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</si>
  <si>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</si>
  <si>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</si>
  <si>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</si>
  <si>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</si>
  <si>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</si>
  <si>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</si>
  <si>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</si>
  <si>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</si>
  <si>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</si>
  <si>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</si>
  <si>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</si>
  <si>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</si>
  <si>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</si>
  <si>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</si>
  <si>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</si>
  <si>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</si>
  <si>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</si>
  <si>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</si>
  <si>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</si>
  <si>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</si>
  <si>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</si>
  <si>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</si>
  <si>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</si>
  <si>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</si>
  <si>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</si>
  <si>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</si>
  <si>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</si>
  <si>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</si>
  <si>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</si>
  <si>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</si>
  <si>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</si>
  <si>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</si>
  <si>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</si>
  <si>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</si>
  <si>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</si>
  <si>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</si>
  <si>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</si>
  <si>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</si>
  <si>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</si>
  <si>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</si>
  <si>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</si>
  <si>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</si>
  <si>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</si>
  <si>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</si>
  <si>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</si>
  <si>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</si>
  <si>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</si>
  <si>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</si>
  <si>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</si>
  <si>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</si>
  <si>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</si>
  <si>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</si>
  <si>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</si>
  <si>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</si>
  <si>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</si>
  <si>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</si>
  <si>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</si>
  <si>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</si>
  <si>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</si>
  <si>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</si>
  <si>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</si>
  <si>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</si>
  <si>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</si>
  <si>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</si>
  <si>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</si>
  <si>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</si>
  <si>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</si>
  <si>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</si>
  <si>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</si>
  <si>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</si>
  <si>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</si>
  <si>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</si>
  <si>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</si>
  <si>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</si>
  <si>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</si>
  <si>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</si>
  <si>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</si>
  <si>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</si>
  <si>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</si>
  <si>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</si>
  <si>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</si>
  <si>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</si>
  <si>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</si>
  <si>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</si>
  <si>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</si>
  <si>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</si>
  <si>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</si>
  <si>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</si>
  <si>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</si>
  <si>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</si>
  <si>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</si>
  <si>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</si>
  <si>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</si>
  <si>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</si>
  <si>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</si>
  <si>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</si>
  <si>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</si>
  <si>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</si>
  <si>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</si>
  <si>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</si>
  <si>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</si>
  <si>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</si>
  <si>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</si>
  <si>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</si>
  <si>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</si>
  <si>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</si>
  <si>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</si>
  <si>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</si>
  <si>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</si>
  <si>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</si>
  <si>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</si>
  <si>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</si>
  <si>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</si>
  <si>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</si>
  <si>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</si>
  <si>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</si>
  <si>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</si>
  <si>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</si>
  <si>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</si>
  <si>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</si>
  <si>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</si>
  <si>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</si>
  <si>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</si>
  <si>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</si>
  <si>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</si>
  <si>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</si>
  <si>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</si>
  <si>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</si>
  <si>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</si>
  <si>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</si>
  <si>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</si>
  <si>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</si>
  <si>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</si>
  <si>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</si>
  <si>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</si>
  <si>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</si>
  <si>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</si>
  <si>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</si>
  <si>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</si>
  <si>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</si>
  <si>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</si>
  <si>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</si>
  <si>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</si>
  <si>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</si>
  <si>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</si>
  <si>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</si>
  <si>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</si>
  <si>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</si>
  <si>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</si>
  <si>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</si>
  <si>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</si>
  <si>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</si>
  <si>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</si>
  <si>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</si>
  <si>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</si>
  <si>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</si>
  <si>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</si>
  <si>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</si>
  <si>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</si>
  <si>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</si>
  <si>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</si>
  <si>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</si>
  <si>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</si>
  <si>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</si>
  <si>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</si>
  <si>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</si>
  <si>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</si>
  <si>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</si>
  <si>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</si>
  <si>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</si>
  <si>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</si>
  <si>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</si>
  <si>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</si>
  <si>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</si>
  <si>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</si>
  <si>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</si>
  <si>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</si>
  <si>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</si>
  <si>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</si>
  <si>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</si>
  <si>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</si>
  <si>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</si>
  <si>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</si>
  <si>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</si>
  <si>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</si>
  <si>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</si>
  <si>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</si>
  <si>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</si>
  <si>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</si>
  <si>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</si>
  <si>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</si>
  <si>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</si>
  <si>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</si>
  <si>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</si>
  <si>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</si>
  <si>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</si>
  <si>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</si>
  <si>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</si>
  <si>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</si>
  <si>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</si>
  <si>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</si>
  <si>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</si>
  <si>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</si>
  <si>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</si>
  <si>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</si>
  <si>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</si>
  <si>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</si>
  <si>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</si>
  <si>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</si>
  <si>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</si>
  <si>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</si>
  <si>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</si>
  <si>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</si>
  <si>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</si>
  <si>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</si>
  <si>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</si>
  <si>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</si>
  <si>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</si>
  <si>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</si>
  <si>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</si>
  <si>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</si>
  <si>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</si>
  <si>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</si>
  <si>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</si>
  <si>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</si>
  <si>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</si>
  <si>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</si>
  <si>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</si>
  <si>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</si>
  <si>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</si>
  <si>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</si>
  <si>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</si>
  <si>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</si>
  <si>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</si>
  <si>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</si>
  <si>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</si>
  <si>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</si>
  <si>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</si>
  <si>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</si>
  <si>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</si>
  <si>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</si>
  <si>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</si>
  <si>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</si>
  <si>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</si>
  <si>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</si>
  <si>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</si>
  <si>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</si>
  <si>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</si>
  <si>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</si>
  <si>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</si>
  <si>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</si>
  <si>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</si>
  <si>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</si>
  <si>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</si>
  <si>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</si>
  <si>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</si>
  <si>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</si>
  <si>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</si>
  <si>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</si>
  <si>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</si>
  <si>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</si>
  <si>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</si>
  <si>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</si>
  <si>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</si>
  <si>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</si>
  <si>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</si>
  <si>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</si>
  <si>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</si>
  <si>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</si>
  <si>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</si>
  <si>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</si>
  <si>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</si>
  <si>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</si>
  <si>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</si>
  <si>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</si>
  <si>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</si>
  <si>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</si>
  <si>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</si>
  <si>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</si>
  <si>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</si>
  <si>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</si>
  <si>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</si>
  <si>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</si>
  <si>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</si>
  <si>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</si>
  <si>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</si>
  <si>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</si>
  <si>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</si>
  <si>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</si>
  <si>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</si>
  <si>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</si>
  <si>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</si>
  <si>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</si>
  <si>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</si>
  <si>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</si>
  <si>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</si>
  <si>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</si>
  <si>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</si>
  <si>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</si>
  <si>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</si>
  <si>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</si>
  <si>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</si>
  <si>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</si>
  <si>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</si>
  <si>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</si>
  <si>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</si>
  <si>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</si>
  <si>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</si>
  <si>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</si>
  <si>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</si>
  <si>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</si>
  <si>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</si>
  <si>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</si>
  <si>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</si>
  <si>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</si>
  <si>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</si>
  <si>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</si>
  <si>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</si>
  <si>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</si>
  <si>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</si>
  <si>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</si>
  <si>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</si>
  <si>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</si>
  <si>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</si>
  <si>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</si>
  <si>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</si>
  <si>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</si>
  <si>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</si>
  <si>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</si>
  <si>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</si>
  <si>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</si>
  <si>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</si>
  <si>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</si>
  <si>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</si>
  <si>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</si>
  <si>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</si>
  <si>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</si>
  <si>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</si>
  <si>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</si>
  <si>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</si>
  <si>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</si>
  <si>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</si>
  <si>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</si>
  <si>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</si>
  <si>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</si>
  <si>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</si>
  <si>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</si>
  <si>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</si>
  <si>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</si>
  <si>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</si>
  <si>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</si>
  <si>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</si>
  <si>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</si>
  <si>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</si>
  <si>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</si>
  <si>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</si>
  <si>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</si>
  <si>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</si>
  <si>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</si>
  <si>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</si>
  <si>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</si>
  <si>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</si>
  <si>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</si>
  <si>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</si>
  <si>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</si>
  <si>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</si>
  <si>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</si>
  <si>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</si>
  <si>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</si>
  <si>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</si>
  <si>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</si>
  <si>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</si>
  <si>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</si>
  <si>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</si>
  <si>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</si>
  <si>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</si>
  <si>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</si>
  <si>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</si>
  <si>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</si>
  <si>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</si>
  <si>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</si>
  <si>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</si>
  <si>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</si>
  <si>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</si>
  <si>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</si>
  <si>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</si>
  <si>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</si>
  <si>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</si>
  <si>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</si>
  <si>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</si>
  <si>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</si>
  <si>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</si>
  <si>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</si>
  <si>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</si>
  <si>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</si>
  <si>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</si>
  <si>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</si>
  <si>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</si>
  <si>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</si>
  <si>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</si>
  <si>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</si>
  <si>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</si>
  <si>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</si>
  <si>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</si>
  <si>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</si>
  <si>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</si>
  <si>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</si>
  <si>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</si>
  <si>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</si>
  <si>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</si>
  <si>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</si>
  <si>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</si>
  <si>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</si>
  <si>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</si>
  <si>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</si>
  <si>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</si>
  <si>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</si>
  <si>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</si>
  <si>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</si>
  <si>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</si>
  <si>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</si>
  <si>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</si>
  <si>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</si>
  <si>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</si>
  <si>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</si>
  <si>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</si>
  <si>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</si>
  <si>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</si>
  <si>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</si>
  <si>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</si>
  <si>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</si>
  <si>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</si>
  <si>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</si>
  <si>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</si>
  <si>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</si>
  <si>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</si>
  <si>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</si>
  <si>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</si>
  <si>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</si>
  <si>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</si>
  <si>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</si>
  <si>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</si>
  <si>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</si>
  <si>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</si>
  <si>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</si>
  <si>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</si>
  <si>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</si>
  <si>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</si>
  <si>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</si>
  <si>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</si>
  <si>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</si>
  <si>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</si>
  <si>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</si>
  <si>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</si>
  <si>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</si>
  <si>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</si>
  <si>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</si>
  <si>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</si>
  <si>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</si>
  <si>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</si>
  <si>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</si>
  <si>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</si>
  <si>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</si>
  <si>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</si>
  <si>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</si>
  <si>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</si>
  <si>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</si>
  <si>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</si>
  <si>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</si>
  <si>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</si>
  <si>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</si>
  <si>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</si>
  <si>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</si>
  <si>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</si>
  <si>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</si>
  <si>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</si>
  <si>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</si>
  <si>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</si>
  <si>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</si>
  <si>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</si>
  <si>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</si>
  <si>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</si>
  <si>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</si>
  <si>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</si>
  <si>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</si>
  <si>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</si>
  <si>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</si>
  <si>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</si>
  <si>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</si>
  <si>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</si>
  <si>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</si>
  <si>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</si>
  <si>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</si>
  <si>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</si>
  <si>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</si>
  <si>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</si>
  <si>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</si>
  <si>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</si>
  <si>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</si>
  <si>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</si>
  <si>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</si>
  <si>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</si>
  <si>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</si>
  <si>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</si>
  <si>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</si>
  <si>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</si>
  <si>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</si>
  <si>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</si>
  <si>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</si>
  <si>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</si>
  <si>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</si>
  <si>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</si>
  <si>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</si>
  <si>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</si>
  <si>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</si>
  <si>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</si>
  <si>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</si>
  <si>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</si>
  <si>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</si>
  <si>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</si>
  <si>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</si>
  <si>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</si>
  <si>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</si>
  <si>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</si>
  <si>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</si>
  <si>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</si>
  <si>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</si>
  <si>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</si>
  <si>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</si>
  <si>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</si>
  <si>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</si>
  <si>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</si>
  <si>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</si>
  <si>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</si>
  <si>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</si>
  <si>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</si>
  <si>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</si>
  <si>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</si>
  <si>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</si>
  <si>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</si>
  <si>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</si>
  <si>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</si>
  <si>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</si>
  <si>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</si>
  <si>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</si>
  <si>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</si>
  <si>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</si>
  <si>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</si>
  <si>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</si>
  <si>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</si>
  <si>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</si>
  <si>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</si>
  <si>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</si>
  <si>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</si>
  <si>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</si>
  <si>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</si>
  <si>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</si>
  <si>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</si>
  <si>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</si>
  <si>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</si>
  <si>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</si>
  <si>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</si>
  <si>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</si>
  <si>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</si>
  <si>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</si>
  <si>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</si>
  <si>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</si>
  <si>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</si>
  <si>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</si>
  <si>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</si>
  <si>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</si>
  <si>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</si>
  <si>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</si>
  <si>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</si>
  <si>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</si>
  <si>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</si>
  <si>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</si>
  <si>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</si>
  <si>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</si>
  <si>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</si>
  <si>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</si>
  <si>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</si>
  <si>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</si>
  <si>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</si>
  <si>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</si>
  <si>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</si>
  <si>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</si>
  <si>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</si>
  <si>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</si>
  <si>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</si>
  <si>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</si>
  <si>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</si>
  <si>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</si>
  <si>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</si>
  <si>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</si>
  <si>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</si>
  <si>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</si>
  <si>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</si>
  <si>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</si>
  <si>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</si>
  <si>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</si>
  <si>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</si>
  <si>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</si>
  <si>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</si>
  <si>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</si>
  <si>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</si>
  <si>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</si>
  <si>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</si>
  <si>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</si>
  <si>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</si>
  <si>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</si>
  <si>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</si>
  <si>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</si>
  <si>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</si>
  <si>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</si>
  <si>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</si>
  <si>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</si>
  <si>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</si>
  <si>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</si>
  <si>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</si>
  <si>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</si>
  <si>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</si>
  <si>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</si>
  <si>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</si>
  <si>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</si>
  <si>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</si>
  <si>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</si>
  <si>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</si>
  <si>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</si>
  <si>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</si>
  <si>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</si>
  <si>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</si>
  <si>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</si>
  <si>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</si>
  <si>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</si>
  <si>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</si>
  <si>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</si>
  <si>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</si>
  <si>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</si>
  <si>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</si>
  <si>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</si>
  <si>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</si>
  <si>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</si>
  <si>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</si>
  <si>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</si>
  <si>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</si>
  <si>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</si>
  <si>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</si>
  <si>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</si>
  <si>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</si>
  <si>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</si>
  <si>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</si>
  <si>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</si>
  <si>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</si>
  <si>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</si>
  <si>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</si>
  <si>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</si>
  <si>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</si>
  <si>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</si>
  <si>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</si>
  <si>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</si>
  <si>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</si>
  <si>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</si>
  <si>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</si>
  <si>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</si>
  <si>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</si>
  <si>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</si>
  <si>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</si>
  <si>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</si>
  <si>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</si>
  <si>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</si>
  <si>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</si>
  <si>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</si>
  <si>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</si>
  <si>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</si>
  <si>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</si>
  <si>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</si>
  <si>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</si>
  <si>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</si>
  <si>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</si>
  <si>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</si>
  <si>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</si>
  <si>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</si>
  <si>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</si>
  <si>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</si>
  <si>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</si>
  <si>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</si>
  <si>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</si>
  <si>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</si>
  <si>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</si>
  <si>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</si>
  <si>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</si>
  <si>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</si>
  <si>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</si>
  <si>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</si>
  <si>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</si>
  <si>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</si>
  <si>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</si>
  <si>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</si>
  <si>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</si>
  <si>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</si>
  <si>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</si>
  <si>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</si>
  <si>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</si>
  <si>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</si>
  <si>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</si>
  <si>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</si>
  <si>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</si>
  <si>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</si>
  <si>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</si>
  <si>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</si>
  <si>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</si>
  <si>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</si>
  <si>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</si>
  <si>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</si>
  <si>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</si>
  <si>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</si>
  <si>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</si>
  <si>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</si>
  <si>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</si>
  <si>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</si>
  <si>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</si>
  <si>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</si>
  <si>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</si>
  <si>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</si>
  <si>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</si>
  <si>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</si>
  <si>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</si>
  <si>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</si>
  <si>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</si>
  <si>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</si>
  <si>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</si>
  <si>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</si>
  <si>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</si>
  <si>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</si>
  <si>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</si>
  <si>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</si>
  <si>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</si>
  <si>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</si>
  <si>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</si>
  <si>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</si>
  <si>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</si>
  <si>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</si>
  <si>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</si>
  <si>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</si>
  <si>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</si>
  <si>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</si>
  <si>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</si>
  <si>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</si>
  <si>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</si>
  <si>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</si>
  <si>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</si>
  <si>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</si>
  <si>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</si>
  <si>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</si>
  <si>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</si>
  <si>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</si>
  <si>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</si>
  <si>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</si>
  <si>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</si>
  <si>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</si>
  <si>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</si>
  <si>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</si>
  <si>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</si>
  <si>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</si>
  <si>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</si>
  <si>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</si>
  <si>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</si>
  <si>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</si>
  <si>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</si>
  <si>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</si>
  <si>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</si>
  <si>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</si>
  <si>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</si>
  <si>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</si>
  <si>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</si>
  <si>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</si>
  <si>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</si>
  <si>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</si>
  <si>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</si>
  <si>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</si>
  <si>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</si>
  <si>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</si>
  <si>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</si>
  <si>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</si>
  <si>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</si>
  <si>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</si>
  <si>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</si>
  <si>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</si>
  <si>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</si>
  <si>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</si>
  <si>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</si>
  <si>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</si>
  <si>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</si>
  <si>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</si>
  <si>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</si>
  <si>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</si>
  <si>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</si>
  <si>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</si>
  <si>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</si>
  <si>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</si>
  <si>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</si>
  <si>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</si>
  <si>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</si>
  <si>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</si>
  <si>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</si>
  <si>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</si>
  <si>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</si>
  <si>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</si>
  <si>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</si>
  <si>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</si>
  <si>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</si>
  <si>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</si>
  <si>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</si>
  <si>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</si>
  <si>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</si>
  <si>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</si>
  <si>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</si>
  <si>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</si>
  <si>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</si>
  <si>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</si>
  <si>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</si>
  <si>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</si>
  <si>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</si>
  <si>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</si>
  <si>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</si>
  <si>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</si>
  <si>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</si>
  <si>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</si>
  <si>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</si>
  <si>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</si>
  <si>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</si>
  <si>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</si>
  <si>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</si>
  <si>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</si>
  <si>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</si>
  <si>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</si>
  <si>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</si>
  <si>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</si>
  <si>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</si>
  <si>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</si>
  <si>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</si>
  <si>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</si>
  <si>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</si>
  <si>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</si>
  <si>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</si>
  <si>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</si>
  <si>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</si>
  <si>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</si>
  <si>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</si>
  <si>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</si>
  <si>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</si>
  <si>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</si>
  <si>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</si>
  <si>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</si>
  <si>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</si>
  <si>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</si>
  <si>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</si>
  <si>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</si>
  <si>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</si>
  <si>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</si>
  <si>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</si>
  <si>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</si>
  <si>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</si>
  <si>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</si>
  <si>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</si>
  <si>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</si>
  <si>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</si>
  <si>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</si>
  <si>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</si>
  <si>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</si>
  <si>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</si>
  <si>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</si>
  <si>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</si>
  <si>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</si>
  <si>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</si>
  <si>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</si>
  <si>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</si>
  <si>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</si>
  <si>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</si>
  <si>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</si>
  <si>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</si>
  <si>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</si>
  <si>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</si>
  <si>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</si>
  <si>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</si>
  <si>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</si>
  <si>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</si>
  <si>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</si>
  <si>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</si>
  <si>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</si>
  <si>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</si>
  <si>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</si>
  <si>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</si>
  <si>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</si>
  <si>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</si>
  <si>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</si>
  <si>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</si>
  <si>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</si>
  <si>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</si>
  <si>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</si>
  <si>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</si>
  <si>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</si>
  <si>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</si>
  <si>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</si>
  <si>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</si>
  <si>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</si>
  <si>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</si>
  <si>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</si>
  <si>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</si>
  <si>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</si>
  <si>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</si>
  <si>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</si>
  <si>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</si>
  <si>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</si>
  <si>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</si>
  <si>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</si>
  <si>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</si>
  <si>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</si>
  <si>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</si>
  <si>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</si>
  <si>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</si>
  <si>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</si>
  <si>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</si>
  <si>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</si>
  <si>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</si>
  <si>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</si>
  <si>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</si>
  <si>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</si>
  <si>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</si>
  <si>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</si>
  <si>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</si>
  <si>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</si>
  <si>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</si>
  <si>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</si>
  <si>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</si>
  <si>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</si>
  <si>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</si>
  <si>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</si>
  <si>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</si>
  <si>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</si>
  <si>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</si>
  <si>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</si>
  <si>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</si>
  <si>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</si>
  <si>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</si>
  <si>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</si>
  <si>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</si>
  <si>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</si>
  <si>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</si>
  <si>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</si>
  <si>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</si>
  <si>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</si>
  <si>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</si>
  <si>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</si>
  <si>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</si>
  <si>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</si>
  <si>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</si>
  <si>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</si>
  <si>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</si>
  <si>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</si>
  <si>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</si>
  <si>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</si>
  <si>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</si>
  <si>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</si>
  <si>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</si>
  <si>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</si>
  <si>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</si>
  <si>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</si>
  <si>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</si>
  <si>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</si>
  <si>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</si>
  <si>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</si>
  <si>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</si>
  <si>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</si>
  <si>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</si>
  <si>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</si>
  <si>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</si>
  <si>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</si>
  <si>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</si>
  <si>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</si>
  <si>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</si>
  <si>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</si>
  <si>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</si>
  <si>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</si>
  <si>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</si>
  <si>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</si>
  <si>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</si>
  <si>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</si>
  <si>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</si>
  <si>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</si>
  <si>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</si>
  <si>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</si>
  <si>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</si>
  <si>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</si>
  <si>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</si>
  <si>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</si>
  <si>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</si>
  <si>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</si>
  <si>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</si>
  <si>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</si>
  <si>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</si>
  <si>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</si>
  <si>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</si>
  <si>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</si>
  <si>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</si>
  <si>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</si>
  <si>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</si>
  <si>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</si>
  <si>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</si>
  <si>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</si>
  <si>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</si>
  <si>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</si>
  <si>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</si>
  <si>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</si>
  <si>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</si>
  <si>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</si>
  <si>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</si>
  <si>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</si>
  <si>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</si>
  <si>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</si>
  <si>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</si>
  <si>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</si>
  <si>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</si>
  <si>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</si>
  <si>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</si>
  <si>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</si>
  <si>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</si>
  <si>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</si>
  <si>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</si>
  <si>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</si>
  <si>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</si>
  <si>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</si>
  <si>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</si>
  <si>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</si>
  <si>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</si>
  <si>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</si>
  <si>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</si>
  <si>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</si>
  <si>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</si>
  <si>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</si>
  <si>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</si>
  <si>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</si>
  <si>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</si>
  <si>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</si>
  <si>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</si>
  <si>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</si>
  <si>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</si>
  <si>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</si>
  <si>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</si>
  <si>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</si>
  <si>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</si>
  <si>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</si>
  <si>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</si>
  <si>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</si>
  <si>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</si>
  <si>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</si>
  <si>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</si>
  <si>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</si>
  <si>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</si>
  <si>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</si>
  <si>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</si>
  <si>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</si>
  <si>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</si>
  <si>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</si>
  <si>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</si>
  <si>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</si>
  <si>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</si>
  <si>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</si>
  <si>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</si>
  <si>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</si>
  <si>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</si>
  <si>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</si>
  <si>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</si>
  <si>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</si>
  <si>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</si>
  <si>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</si>
  <si>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</si>
  <si>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</si>
  <si>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</si>
  <si>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</si>
  <si>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</si>
  <si>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</si>
  <si>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</si>
  <si>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</si>
  <si>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</si>
  <si>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</si>
  <si>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</si>
  <si>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</si>
  <si>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</si>
  <si>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</si>
  <si>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</si>
  <si>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</si>
  <si>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</si>
  <si>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</si>
  <si>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</si>
  <si>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</si>
  <si>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</si>
  <si>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</si>
  <si>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</si>
  <si>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</si>
  <si>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</si>
  <si>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</si>
  <si>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</si>
  <si>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</si>
  <si>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</si>
  <si>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</si>
  <si>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</si>
  <si>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</si>
  <si>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</si>
  <si>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</si>
  <si>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</si>
  <si>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</si>
  <si>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</si>
  <si>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</si>
  <si>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</si>
  <si>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</si>
  <si>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</si>
  <si>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</si>
  <si>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</si>
  <si>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</si>
  <si>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</si>
  <si>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</si>
  <si>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</si>
  <si>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</si>
  <si>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</si>
  <si>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</si>
  <si>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</si>
  <si>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</si>
  <si>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</si>
  <si>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</si>
  <si>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</si>
  <si>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</si>
  <si>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</si>
  <si>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</si>
  <si>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</si>
  <si>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</si>
  <si>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</si>
  <si>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</si>
  <si>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</si>
  <si>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</si>
  <si>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</si>
  <si>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</si>
  <si>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</si>
  <si>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</si>
  <si>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</si>
  <si>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</si>
  <si>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</si>
  <si>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</si>
  <si>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</si>
  <si>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</si>
  <si>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</si>
  <si>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</si>
  <si>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</si>
  <si>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</si>
  <si>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</si>
  <si>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</si>
  <si>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</si>
  <si>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</si>
  <si>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</si>
  <si>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</si>
  <si>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</si>
  <si>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</si>
  <si>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</si>
  <si>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</si>
  <si>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</si>
  <si>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</si>
  <si>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</si>
  <si>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</si>
  <si>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</si>
  <si>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</si>
  <si>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</si>
  <si>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</si>
  <si>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</si>
  <si>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</si>
  <si>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</si>
  <si>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</si>
  <si>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</si>
  <si>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</si>
  <si>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</si>
  <si>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</si>
  <si>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</si>
  <si>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</si>
  <si>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</si>
  <si>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</si>
  <si>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</si>
  <si>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</si>
  <si>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</si>
  <si>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</si>
  <si>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</si>
  <si>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</si>
  <si>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</si>
  <si>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</si>
  <si>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</si>
  <si>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</si>
  <si>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</si>
  <si>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</si>
  <si>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</si>
  <si>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</si>
  <si>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</si>
  <si>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</si>
  <si>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</si>
  <si>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</si>
  <si>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</si>
  <si>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</si>
  <si>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</si>
  <si>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</si>
  <si>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</si>
  <si>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</si>
  <si>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</si>
  <si>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</si>
  <si>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</si>
  <si>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</si>
  <si>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</si>
  <si>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</si>
  <si>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</si>
  <si>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</si>
  <si>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</si>
  <si>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</si>
  <si>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</si>
  <si>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</si>
  <si>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</si>
  <si>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</si>
  <si>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</si>
  <si>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</si>
  <si>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</si>
  <si>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</si>
  <si>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</si>
  <si>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</si>
  <si>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</si>
  <si>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</si>
  <si>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</si>
  <si>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</si>
  <si>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</si>
  <si>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</si>
  <si>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</si>
  <si>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</si>
  <si>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</si>
  <si>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</si>
  <si>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</si>
  <si>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</si>
  <si>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</si>
  <si>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</si>
  <si>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</si>
  <si>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</si>
  <si>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</si>
  <si>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</si>
  <si>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</si>
  <si>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</si>
  <si>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</si>
  <si>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</si>
  <si>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</si>
  <si>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</si>
  <si>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</si>
  <si>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</si>
  <si>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</si>
  <si>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</si>
  <si>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</si>
  <si>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</si>
  <si>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</si>
  <si>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</si>
  <si>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</si>
  <si>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</si>
  <si>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</si>
  <si>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</si>
  <si>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</si>
  <si>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</si>
  <si>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</si>
  <si>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</si>
  <si>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</si>
  <si>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</si>
  <si>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</si>
  <si>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</si>
  <si>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</si>
  <si>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</si>
  <si>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</si>
  <si>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</si>
  <si>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</si>
  <si>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</si>
  <si>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</si>
  <si>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</si>
  <si>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</si>
  <si>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</si>
  <si>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</si>
  <si>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</si>
  <si>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</si>
  <si>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</si>
  <si>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</si>
  <si>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</si>
  <si>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</si>
  <si>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</si>
  <si>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</si>
  <si>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</si>
  <si>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</si>
  <si>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</si>
  <si>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</si>
  <si>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</si>
  <si>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</si>
  <si>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</si>
  <si>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</si>
  <si>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</si>
  <si>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</si>
  <si>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</si>
  <si>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</si>
  <si>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</si>
  <si>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</si>
  <si>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</si>
  <si>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</si>
  <si>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</si>
  <si>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</si>
  <si>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</si>
  <si>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</si>
  <si>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</si>
  <si>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</si>
  <si>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</si>
  <si>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</si>
  <si>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</si>
  <si>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</si>
  <si>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</si>
  <si>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</si>
  <si>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</si>
  <si>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</si>
  <si>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</si>
  <si>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</si>
  <si>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</si>
  <si>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</si>
  <si>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</si>
  <si>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</si>
  <si>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</si>
  <si>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</si>
  <si>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</si>
  <si>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</si>
  <si>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</si>
  <si>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</si>
  <si>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</si>
  <si>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</si>
  <si>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</si>
  <si>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</si>
  <si>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</si>
  <si>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</si>
  <si>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</si>
  <si>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</si>
  <si>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</si>
  <si>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</si>
  <si>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</si>
  <si>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</si>
  <si>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</si>
  <si>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</si>
  <si>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</si>
  <si>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</si>
  <si>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</si>
  <si>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</si>
  <si>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</si>
  <si>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</si>
  <si>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</si>
  <si>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</si>
  <si>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</si>
  <si>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</si>
  <si>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</si>
  <si>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</si>
  <si>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</si>
  <si>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</si>
  <si>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</si>
  <si>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</si>
  <si>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</si>
  <si>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</si>
  <si>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</si>
  <si>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</si>
  <si>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</si>
  <si>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</si>
  <si>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</si>
  <si>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</si>
  <si>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</si>
  <si>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</si>
  <si>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</si>
  <si>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</si>
  <si>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</si>
  <si>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</si>
  <si>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</si>
  <si>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</si>
  <si>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</si>
  <si>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</si>
  <si>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</si>
  <si>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</si>
  <si>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</si>
  <si>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</si>
  <si>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</si>
  <si>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</si>
  <si>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</si>
  <si>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</si>
  <si>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</si>
  <si>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</si>
  <si>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</si>
  <si>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</si>
  <si>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</si>
  <si>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</si>
  <si>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</si>
  <si>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</si>
  <si>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</si>
  <si>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</si>
  <si>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</si>
  <si>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</si>
  <si>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</si>
  <si>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</si>
  <si>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</si>
  <si>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</si>
  <si>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</si>
  <si>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</si>
  <si>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</si>
  <si>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</si>
  <si>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</si>
  <si>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</si>
  <si>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</si>
  <si>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</si>
  <si>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</si>
  <si>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</si>
  <si>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</si>
  <si>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</si>
  <si>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</si>
  <si>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</si>
  <si>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</si>
  <si>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</si>
  <si>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</si>
  <si>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</si>
  <si>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</si>
  <si>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</si>
  <si>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</si>
  <si>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</si>
  <si>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</si>
  <si>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</si>
  <si>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</si>
  <si>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</si>
  <si>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</si>
  <si>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</si>
  <si>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</si>
  <si>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</si>
  <si>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</si>
  <si>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</si>
  <si>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</si>
  <si>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</si>
  <si>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</si>
  <si>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</si>
  <si>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</si>
  <si>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</si>
  <si>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</si>
  <si>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</si>
  <si>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</si>
  <si>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</si>
  <si>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</si>
  <si>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</si>
  <si>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</si>
  <si>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</si>
  <si>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</si>
  <si>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</si>
  <si>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</si>
  <si>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</si>
  <si>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</si>
  <si>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</si>
  <si>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</si>
  <si>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</si>
  <si>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</si>
  <si>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</si>
  <si>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</si>
  <si>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</si>
  <si>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</si>
  <si>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</si>
  <si>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</si>
  <si>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</si>
  <si>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</si>
  <si>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</si>
  <si>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</si>
  <si>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</si>
  <si>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</si>
  <si>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</si>
  <si>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</si>
  <si>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</si>
  <si>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</si>
  <si>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</si>
  <si>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</si>
  <si>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</si>
  <si>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</si>
  <si>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</si>
  <si>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</si>
  <si>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</si>
  <si>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</si>
  <si>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</si>
  <si>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</si>
  <si>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</si>
  <si>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</si>
  <si>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</si>
  <si>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</si>
  <si>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</si>
  <si>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</si>
  <si>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</si>
  <si>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</si>
  <si>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</si>
  <si>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</si>
  <si>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</si>
  <si>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</si>
  <si>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</si>
  <si>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</si>
  <si>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</si>
  <si>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</si>
  <si>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</si>
  <si>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</si>
  <si>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</si>
  <si>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</si>
  <si>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</si>
  <si>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</si>
  <si>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</si>
  <si>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</si>
  <si>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</si>
  <si>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</si>
  <si>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</si>
  <si>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</si>
  <si>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</si>
  <si>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</si>
  <si>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</si>
  <si>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</si>
  <si>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</si>
  <si>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</si>
  <si>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</si>
  <si>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</si>
  <si>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</si>
  <si>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</si>
  <si>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</si>
  <si>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</si>
  <si>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</si>
  <si>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</si>
  <si>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</si>
  <si>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</si>
  <si>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</si>
  <si>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</si>
  <si>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</si>
  <si>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</si>
  <si>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</si>
  <si>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</si>
  <si>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</si>
  <si>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</si>
  <si>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</si>
  <si>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</si>
  <si>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</si>
  <si>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</si>
  <si>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</si>
  <si>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</si>
  <si>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</si>
  <si>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</si>
  <si>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</si>
  <si>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</si>
  <si>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</si>
  <si>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</si>
  <si>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</si>
  <si>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</si>
  <si>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</si>
  <si>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</si>
  <si>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</si>
  <si>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</si>
  <si>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</si>
  <si>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</si>
  <si>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</si>
  <si>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</si>
  <si>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</si>
  <si>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</si>
  <si>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</si>
  <si>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</si>
  <si>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</si>
  <si>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</si>
  <si>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</si>
  <si>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</si>
  <si>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</si>
  <si>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</si>
  <si>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</si>
  <si>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</si>
  <si>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</si>
  <si>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</si>
  <si>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</si>
  <si>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</si>
  <si>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</si>
  <si>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</si>
  <si>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</si>
  <si>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</si>
  <si>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</si>
  <si>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</si>
  <si>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</si>
  <si>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</si>
  <si>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</si>
  <si>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</si>
  <si>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</si>
  <si>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</si>
  <si>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</si>
  <si>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</si>
  <si>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</si>
  <si>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</si>
  <si>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</si>
  <si>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</si>
  <si>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</si>
  <si>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</si>
  <si>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</si>
  <si>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</si>
  <si>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</si>
  <si>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</si>
  <si>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</si>
  <si>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</si>
  <si>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</si>
  <si>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</si>
  <si>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</si>
  <si>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</si>
  <si>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</si>
  <si>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</si>
  <si>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</si>
  <si>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</si>
  <si>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</si>
  <si>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</si>
  <si>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</si>
  <si>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</si>
  <si>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</si>
  <si>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</si>
  <si>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</si>
  <si>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</si>
  <si>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</si>
  <si>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</si>
  <si>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</si>
  <si>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</si>
  <si>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</si>
  <si>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</si>
  <si>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</si>
  <si>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</si>
  <si>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</si>
  <si>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</si>
  <si>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</si>
  <si>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</si>
  <si>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</si>
  <si>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</si>
  <si>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</si>
  <si>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</si>
  <si>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</si>
  <si>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</si>
  <si>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</si>
  <si>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</si>
  <si>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</si>
  <si>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</si>
  <si>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</si>
  <si>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</si>
  <si>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</si>
  <si>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</si>
  <si>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</si>
  <si>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</si>
  <si>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</si>
  <si>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</si>
  <si>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</si>
  <si>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</si>
  <si>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</si>
  <si>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</si>
  <si>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</si>
  <si>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</si>
  <si>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</si>
  <si>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</si>
  <si>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</si>
  <si>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</si>
  <si>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</si>
  <si>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</si>
  <si>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</si>
  <si>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</si>
  <si>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</si>
  <si>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</si>
  <si>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</si>
  <si>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</si>
  <si>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</si>
  <si>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</si>
  <si>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</si>
  <si>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</si>
  <si>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</si>
  <si>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</si>
  <si>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</si>
  <si>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</si>
  <si>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</si>
  <si>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</si>
  <si>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</si>
  <si>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</si>
  <si>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</si>
  <si>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</si>
  <si>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</si>
  <si>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</si>
  <si>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</si>
  <si>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</si>
  <si>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</si>
  <si>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</si>
  <si>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</si>
  <si>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</si>
  <si>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</si>
  <si>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</si>
  <si>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</si>
  <si>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</si>
  <si>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</si>
  <si>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</si>
  <si>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</si>
  <si>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</si>
  <si>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</si>
  <si>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</si>
  <si>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</si>
  <si>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</si>
  <si>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</si>
  <si>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</si>
  <si>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</si>
  <si>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</si>
  <si>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</si>
  <si>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</si>
  <si>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</si>
  <si>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</si>
  <si>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</si>
  <si>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</si>
  <si>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</si>
  <si>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</si>
  <si>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</si>
  <si>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</si>
  <si>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</si>
  <si>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</si>
  <si>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</si>
  <si>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</si>
  <si>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</si>
  <si>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</si>
  <si>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</si>
  <si>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</si>
  <si>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</si>
  <si>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</si>
  <si>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</si>
  <si>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</si>
  <si>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</si>
  <si>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</si>
  <si>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</si>
  <si>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</si>
  <si>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</si>
  <si>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</si>
  <si>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</si>
  <si>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</si>
  <si>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</si>
  <si>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</si>
  <si>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</si>
  <si>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</si>
  <si>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</si>
  <si>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</si>
  <si>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</si>
  <si>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</si>
  <si>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</si>
  <si>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</si>
  <si>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</si>
  <si>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</si>
  <si>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</si>
  <si>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</si>
  <si>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</si>
  <si>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</si>
  <si>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</si>
  <si>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</si>
  <si>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</si>
  <si>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</si>
  <si>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</si>
  <si>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</si>
  <si>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</si>
  <si>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</si>
  <si>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</si>
  <si>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</si>
  <si>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</si>
  <si>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</si>
  <si>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</si>
  <si>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</si>
  <si>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</si>
  <si>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</si>
  <si>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</si>
  <si>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</si>
  <si>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</si>
  <si>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</si>
  <si>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</si>
  <si>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</si>
  <si>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</si>
  <si>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</si>
  <si>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</si>
  <si>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</si>
  <si>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</si>
  <si>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</si>
  <si>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</si>
  <si>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</si>
  <si>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</si>
  <si>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</si>
  <si>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</si>
  <si>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</si>
  <si>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</si>
  <si>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</si>
  <si>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</si>
  <si>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</si>
  <si>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</si>
  <si>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</si>
  <si>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</si>
  <si>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</si>
  <si>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</si>
  <si>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</si>
  <si>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</si>
  <si>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</si>
  <si>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</si>
  <si>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</si>
  <si>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</si>
  <si>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</si>
  <si>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</si>
  <si>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</si>
  <si>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</si>
  <si>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</si>
  <si>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</si>
  <si>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</si>
  <si>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</si>
  <si>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</si>
  <si>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</si>
  <si>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</si>
  <si>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</si>
  <si>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</si>
  <si>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</si>
  <si>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</si>
  <si>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</si>
  <si>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</si>
  <si>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</si>
  <si>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</si>
  <si>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</si>
  <si>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</si>
  <si>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</si>
  <si>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</si>
  <si>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</si>
  <si>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</si>
  <si>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</si>
  <si>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</si>
  <si>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</si>
  <si>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</si>
  <si>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</si>
  <si>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</si>
  <si>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</si>
  <si>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</si>
  <si>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</si>
  <si>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</si>
  <si>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</si>
  <si>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</si>
  <si>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</si>
  <si>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</si>
  <si>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</si>
  <si>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</si>
  <si>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</si>
  <si>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</si>
  <si>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</si>
  <si>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</si>
  <si>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</si>
  <si>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</si>
  <si>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</si>
  <si>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</si>
  <si>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</si>
  <si>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</si>
  <si>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</si>
  <si>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</si>
  <si>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</si>
  <si>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</si>
  <si>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</si>
  <si>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</si>
  <si>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</si>
  <si>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</si>
  <si>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</si>
  <si>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</si>
  <si>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</si>
  <si>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</si>
  <si>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</si>
  <si>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</si>
  <si>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</si>
  <si>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</si>
  <si>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</si>
  <si>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</si>
  <si>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</si>
  <si>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</si>
  <si>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</si>
  <si>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</si>
  <si>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</si>
  <si>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</si>
  <si>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</si>
  <si>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</si>
  <si>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</si>
  <si>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</si>
  <si>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</si>
  <si>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</si>
  <si>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</si>
  <si>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</si>
  <si>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</si>
  <si>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</si>
  <si>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</si>
  <si>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</si>
  <si>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</si>
  <si>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</si>
  <si>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</si>
  <si>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</si>
  <si>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</si>
  <si>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</si>
  <si>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</si>
  <si>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</si>
  <si>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</si>
  <si>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</si>
  <si>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</si>
  <si>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</si>
  <si>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</si>
  <si>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</si>
  <si>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</si>
  <si>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</si>
  <si>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</si>
  <si>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</si>
  <si>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</si>
  <si>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</si>
  <si>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</si>
  <si>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</si>
  <si>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</si>
  <si>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</si>
  <si>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</si>
  <si>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</si>
  <si>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</si>
  <si>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</si>
  <si>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</si>
  <si>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</si>
  <si>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</si>
  <si>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</si>
  <si>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</si>
  <si>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</si>
  <si>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</si>
  <si>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</si>
  <si>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</si>
  <si>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</si>
  <si>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</si>
  <si>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</si>
  <si>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</si>
  <si>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</si>
  <si>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</si>
  <si>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</si>
  <si>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</si>
  <si>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</si>
  <si>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</si>
  <si>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</si>
  <si>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</si>
  <si>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</si>
  <si>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</si>
  <si>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</si>
  <si>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</si>
  <si>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</si>
  <si>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</si>
  <si>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</si>
  <si>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</si>
  <si>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</si>
  <si>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</si>
  <si>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</si>
  <si>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</si>
  <si>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</si>
  <si>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</si>
  <si>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</si>
  <si>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</si>
  <si>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</si>
  <si>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</si>
  <si>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</si>
  <si>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</si>
  <si>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</si>
  <si>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</si>
  <si>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</si>
  <si>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</si>
  <si>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</si>
  <si>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</si>
  <si>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</si>
  <si>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</si>
  <si>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</si>
  <si>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</si>
  <si>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</si>
  <si>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</si>
  <si>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</si>
  <si>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</si>
  <si>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</si>
  <si>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</si>
  <si>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</si>
  <si>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</si>
  <si>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</si>
  <si>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</si>
  <si>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</si>
  <si>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</si>
  <si>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</si>
  <si>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</si>
  <si>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</si>
  <si>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</si>
  <si>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</si>
  <si>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</si>
  <si>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</si>
  <si>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</si>
  <si>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</si>
  <si>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</si>
  <si>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</si>
  <si>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</si>
  <si>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</si>
  <si>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</si>
  <si>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</si>
  <si>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</si>
  <si>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</si>
  <si>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</si>
  <si>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</si>
  <si>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</si>
  <si>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</si>
  <si>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</si>
  <si>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</si>
  <si>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</si>
  <si>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</si>
  <si>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</si>
  <si>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</si>
  <si>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</si>
  <si>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</si>
  <si>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</si>
  <si>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</si>
  <si>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</si>
  <si>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</si>
  <si>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</si>
  <si>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</si>
  <si>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</si>
  <si>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</si>
  <si>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</si>
  <si>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</si>
  <si>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</si>
  <si>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</si>
  <si>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</si>
  <si>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</si>
  <si>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</si>
  <si>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</si>
  <si>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</si>
  <si>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</si>
  <si>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</si>
  <si>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</si>
  <si>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</si>
  <si>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</si>
  <si>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</si>
  <si>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</si>
  <si>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</si>
  <si>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</si>
  <si>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</si>
  <si>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</si>
  <si>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</si>
  <si>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</si>
  <si>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</si>
  <si>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</si>
  <si>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</si>
  <si>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</si>
  <si>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</si>
  <si>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</si>
  <si>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</si>
  <si>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</si>
  <si>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</si>
  <si>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</si>
  <si>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</si>
  <si>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</si>
  <si>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</si>
  <si>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</si>
  <si>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</si>
  <si>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</si>
  <si>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</si>
  <si>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</si>
  <si>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</si>
  <si>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</si>
  <si>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</si>
  <si>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</si>
  <si>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</si>
  <si>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</si>
  <si>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</si>
  <si>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</si>
  <si>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</si>
  <si>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</si>
  <si>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</si>
  <si>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</si>
  <si>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</si>
  <si>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</si>
  <si>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</si>
  <si>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</si>
  <si>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</si>
  <si>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</si>
  <si>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</si>
  <si>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</si>
  <si>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</si>
  <si>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</si>
  <si>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</si>
  <si>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</si>
  <si>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</si>
  <si>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</si>
  <si>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</si>
  <si>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</si>
  <si>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</si>
  <si>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</si>
  <si>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</si>
  <si>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</si>
  <si>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</si>
  <si>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</si>
  <si>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</si>
  <si>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</si>
  <si>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</si>
  <si>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</si>
  <si>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</si>
  <si>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</si>
  <si>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</si>
  <si>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</si>
  <si>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</si>
  <si>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</si>
  <si>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</si>
  <si>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</si>
  <si>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</si>
  <si>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</si>
  <si>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</si>
  <si>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</si>
  <si>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</si>
  <si>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</si>
  <si>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</si>
  <si>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</si>
  <si>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</si>
  <si>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</si>
  <si>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</si>
  <si>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</si>
  <si>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</si>
  <si>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</si>
  <si>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</si>
  <si>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</si>
  <si>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</si>
  <si>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</si>
  <si>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</si>
  <si>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</si>
  <si>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</si>
  <si>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</si>
  <si>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</si>
  <si>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</si>
  <si>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</si>
  <si>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</si>
  <si>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</si>
  <si>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</si>
  <si>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</si>
  <si>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</si>
  <si>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</si>
  <si>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</si>
  <si>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</si>
  <si>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</si>
  <si>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</si>
  <si>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</si>
  <si>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</si>
  <si>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</si>
  <si>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</si>
  <si>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</si>
  <si>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</si>
  <si>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</si>
  <si>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</si>
  <si>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</si>
  <si>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</si>
  <si>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</si>
  <si>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</si>
  <si>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</si>
  <si>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</si>
  <si>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</si>
  <si>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</si>
  <si>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</si>
  <si>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</si>
  <si>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</si>
  <si>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</si>
  <si>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</si>
  <si>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</si>
  <si>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</si>
  <si>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</si>
  <si>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</si>
  <si>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</si>
  <si>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</si>
  <si>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</si>
  <si>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</si>
  <si>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</si>
  <si>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</si>
  <si>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</si>
  <si>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</si>
  <si>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</si>
  <si>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</si>
  <si>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</si>
  <si>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</si>
  <si>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</si>
  <si>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</si>
  <si>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</si>
  <si>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</si>
  <si>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</si>
  <si>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</si>
  <si>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</si>
  <si>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</si>
  <si>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</si>
  <si>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</si>
  <si>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</si>
  <si>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</si>
  <si>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</si>
  <si>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</si>
  <si>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</si>
  <si>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</si>
  <si>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</si>
  <si>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</si>
  <si>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</si>
  <si>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</si>
  <si>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</si>
  <si>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</si>
  <si>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</si>
  <si>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</si>
  <si>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</si>
  <si>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</si>
  <si>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</si>
  <si>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</si>
  <si>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</si>
  <si>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</si>
  <si>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</si>
  <si>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</si>
  <si>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</si>
  <si>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</si>
  <si>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</si>
  <si>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</si>
  <si>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</si>
  <si>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</si>
  <si>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</si>
  <si>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</si>
  <si>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</si>
  <si>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</si>
  <si>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</si>
  <si>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</si>
  <si>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</si>
  <si>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</si>
  <si>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</si>
  <si>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</si>
  <si>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</si>
  <si>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</si>
  <si>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</si>
  <si>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</si>
  <si>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</si>
  <si>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</si>
  <si>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</si>
  <si>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</si>
  <si>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</si>
  <si>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</si>
  <si>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</si>
  <si>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</si>
  <si>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</si>
  <si>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</si>
  <si>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</si>
  <si>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</si>
  <si>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</si>
  <si>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</si>
  <si>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</si>
  <si>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</si>
  <si>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</si>
  <si>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</si>
  <si>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</si>
  <si>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</si>
  <si>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</si>
  <si>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</si>
  <si>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</si>
  <si>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</si>
  <si>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</si>
  <si>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</si>
  <si>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</si>
  <si>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</si>
  <si>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</si>
  <si>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</si>
  <si>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</si>
  <si>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</si>
  <si>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</si>
  <si>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</si>
  <si>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</si>
  <si>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</si>
  <si>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</si>
  <si>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</si>
  <si>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</si>
  <si>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</si>
  <si>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</si>
  <si>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</si>
  <si>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</si>
  <si>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</si>
  <si>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</si>
  <si>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</si>
  <si>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</si>
  <si>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</si>
  <si>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</si>
  <si>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</si>
  <si>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</si>
  <si>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</si>
  <si>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</si>
  <si>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</si>
  <si>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</si>
  <si>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</si>
  <si>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</si>
  <si>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</si>
  <si>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</si>
  <si>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</si>
  <si>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</si>
  <si>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</si>
  <si>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</si>
  <si>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</si>
  <si>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</si>
  <si>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</si>
  <si>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</si>
  <si>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</si>
  <si>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</si>
  <si>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</si>
  <si>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</si>
  <si>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</si>
  <si>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</si>
  <si>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</si>
  <si>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</si>
  <si>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</si>
  <si>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</si>
  <si>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</si>
  <si>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</si>
  <si>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</si>
  <si>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</si>
  <si>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</si>
  <si>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</si>
  <si>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</si>
  <si>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</si>
  <si>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</si>
  <si>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</si>
  <si>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</si>
  <si>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</si>
  <si>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</si>
  <si>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</si>
  <si>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</si>
  <si>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</si>
  <si>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</si>
  <si>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</si>
  <si>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</si>
  <si>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</si>
  <si>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</si>
  <si>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</si>
  <si>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</si>
  <si>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</si>
  <si>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</si>
  <si>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</si>
  <si>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</si>
  <si>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</si>
  <si>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</si>
  <si>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</si>
  <si>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</si>
  <si>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</si>
  <si>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</si>
  <si>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</si>
  <si>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</si>
  <si>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</si>
  <si>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</si>
  <si>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</si>
  <si>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</si>
  <si>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</si>
  <si>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</si>
  <si>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</si>
  <si>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</si>
  <si>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</si>
  <si>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</si>
  <si>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</si>
  <si>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</si>
  <si>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</si>
  <si>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</si>
  <si>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</si>
  <si>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</si>
  <si>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</si>
  <si>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</si>
  <si>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</si>
  <si>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</si>
  <si>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</si>
  <si>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</si>
  <si>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</si>
  <si>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</si>
  <si>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</si>
  <si>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</si>
  <si>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</si>
  <si>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</si>
  <si>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</si>
  <si>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</si>
  <si>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</si>
  <si>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</si>
  <si>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</si>
  <si>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</si>
  <si>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</si>
  <si>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</si>
  <si>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</si>
  <si>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</si>
  <si>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</si>
  <si>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</si>
  <si>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</si>
  <si>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</si>
  <si>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</si>
  <si>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</si>
  <si>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</si>
  <si>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</si>
  <si>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</si>
  <si>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</si>
  <si>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</si>
  <si>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</si>
  <si>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</si>
  <si>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</si>
  <si>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</si>
  <si>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</si>
  <si>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</si>
  <si>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</si>
  <si>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</si>
  <si>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</si>
  <si>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</si>
  <si>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</si>
  <si>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</si>
  <si>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</si>
  <si>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</si>
  <si>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</si>
  <si>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</si>
  <si>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</si>
  <si>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</si>
  <si>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</si>
  <si>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</si>
  <si>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</si>
  <si>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</si>
  <si>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</si>
  <si>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</si>
  <si>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</si>
  <si>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</si>
  <si>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</si>
  <si>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</si>
  <si>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</si>
  <si>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</si>
  <si>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</si>
  <si>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</si>
  <si>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</si>
  <si>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</si>
  <si>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</si>
  <si>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</si>
  <si>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</si>
  <si>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</si>
  <si>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</si>
  <si>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</si>
  <si>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</si>
  <si>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</si>
  <si>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</si>
  <si>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</si>
  <si>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</si>
  <si>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</si>
  <si>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</si>
  <si>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</si>
  <si>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</si>
  <si>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</si>
  <si>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</si>
  <si>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</si>
  <si>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</si>
  <si>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</si>
  <si>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</si>
  <si>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</si>
  <si>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</si>
  <si>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</si>
  <si>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</si>
  <si>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</si>
  <si>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</si>
  <si>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</si>
  <si>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</si>
  <si>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</si>
  <si>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</si>
  <si>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</si>
  <si>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</si>
  <si>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</si>
  <si>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</si>
  <si>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</si>
  <si>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</si>
  <si>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</si>
  <si>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</si>
  <si>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</si>
  <si>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</si>
  <si>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</si>
  <si>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</si>
  <si>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</si>
  <si>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</si>
  <si>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</si>
  <si>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</si>
  <si>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</si>
  <si>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</si>
  <si>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</si>
  <si>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</si>
  <si>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</si>
  <si>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</si>
  <si>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</si>
  <si>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</si>
  <si>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</si>
  <si>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</si>
  <si>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</si>
  <si>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</si>
  <si>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</si>
  <si>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</si>
  <si>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</si>
  <si>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</si>
  <si>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</si>
  <si>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</si>
  <si>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</si>
  <si>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</si>
  <si>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</si>
  <si>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</si>
  <si>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</si>
  <si>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</si>
  <si>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</si>
  <si>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</si>
  <si>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</si>
  <si>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</si>
  <si>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</si>
  <si>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</si>
  <si>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</si>
  <si>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</si>
  <si>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</si>
  <si>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</si>
  <si>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</si>
  <si>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</si>
  <si>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</si>
  <si>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</si>
  <si>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</si>
  <si>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</si>
  <si>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</si>
  <si>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</si>
  <si>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</si>
  <si>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</si>
  <si>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</si>
  <si>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</si>
  <si>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</si>
  <si>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</si>
  <si>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</si>
  <si>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</si>
  <si>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</si>
  <si>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</si>
  <si>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</si>
  <si>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</si>
  <si>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</si>
  <si>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</si>
  <si>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</si>
  <si>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</si>
  <si>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</si>
  <si>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</si>
  <si>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</si>
  <si>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</si>
  <si>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</si>
  <si>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</si>
  <si>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</si>
  <si>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</si>
  <si>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</si>
  <si>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</si>
  <si>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</si>
  <si>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</si>
  <si>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</si>
  <si>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</si>
  <si>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</si>
  <si>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</si>
  <si>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</si>
  <si>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</si>
  <si>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</si>
  <si>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</si>
  <si>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</si>
  <si>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</si>
  <si>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</si>
  <si>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</si>
  <si>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</si>
  <si>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</si>
  <si>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</si>
  <si>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</si>
  <si>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</si>
  <si>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</si>
  <si>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</si>
  <si>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</si>
  <si>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</si>
  <si>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</si>
  <si>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</si>
  <si>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</si>
  <si>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</si>
  <si>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</si>
  <si>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</si>
  <si>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</si>
  <si>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</si>
  <si>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</si>
  <si>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</si>
  <si>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</si>
  <si>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</si>
  <si>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</si>
  <si>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</si>
  <si>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</si>
  <si>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</si>
  <si>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</si>
  <si>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</si>
  <si>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</si>
  <si>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</si>
  <si>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</si>
  <si>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</si>
  <si>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</si>
  <si>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</si>
  <si>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</si>
  <si>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</si>
  <si>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</si>
  <si>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</si>
  <si>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</si>
  <si>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</si>
  <si>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</si>
  <si>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</si>
  <si>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</si>
  <si>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</si>
  <si>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</si>
  <si>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</si>
  <si>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</si>
  <si>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</si>
  <si>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</si>
  <si>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</si>
  <si>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</si>
  <si>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</si>
  <si>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</si>
  <si>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</si>
  <si>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</si>
  <si>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</si>
  <si>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</si>
  <si>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</si>
  <si>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</si>
  <si>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</si>
  <si>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</si>
  <si>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</si>
  <si>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</si>
  <si>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</si>
  <si>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</si>
  <si>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</si>
  <si>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</si>
  <si>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</si>
  <si>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</si>
  <si>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</si>
  <si>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</si>
  <si>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</si>
  <si>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</si>
  <si>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</si>
  <si>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</si>
  <si>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</si>
  <si>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</si>
  <si>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</si>
  <si>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</si>
  <si>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</si>
  <si>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</si>
  <si>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</si>
  <si>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</si>
  <si>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</si>
  <si>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</si>
  <si>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</si>
  <si>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</si>
  <si>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</si>
  <si>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</si>
  <si>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</si>
  <si>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</si>
  <si>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</si>
  <si>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</si>
  <si>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</si>
  <si>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</si>
  <si>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</si>
  <si>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</si>
  <si>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</si>
  <si>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</si>
  <si>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</si>
  <si>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</si>
  <si>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</si>
  <si>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</si>
  <si>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</si>
  <si>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</si>
  <si>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</si>
  <si>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</si>
  <si>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</si>
  <si>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</si>
  <si>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</si>
  <si>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</si>
  <si>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</si>
  <si>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</si>
  <si>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</si>
  <si>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</si>
  <si>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</si>
  <si>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</si>
  <si>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</si>
  <si>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</si>
  <si>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</si>
  <si>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</si>
  <si>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</si>
  <si>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</si>
  <si>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</si>
  <si>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</si>
  <si>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</si>
  <si>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</si>
  <si>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</si>
  <si>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</si>
  <si>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</si>
  <si>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</si>
  <si>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</si>
  <si>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</si>
  <si>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</si>
  <si>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</si>
  <si>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</si>
  <si>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</si>
  <si>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</si>
  <si>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</si>
  <si>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</si>
  <si>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</si>
  <si>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</si>
  <si>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</si>
  <si>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</si>
  <si>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</si>
  <si>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</si>
  <si>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</si>
  <si>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</si>
  <si>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</si>
  <si>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</si>
  <si>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</si>
  <si>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</si>
  <si>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</si>
  <si>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</si>
  <si>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</si>
  <si>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</si>
  <si>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</si>
  <si>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</si>
  <si>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</si>
  <si>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</si>
  <si>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</si>
  <si>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</si>
  <si>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</si>
  <si>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</si>
  <si>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</si>
  <si>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</si>
  <si>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</si>
  <si>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</si>
  <si>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</si>
  <si>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</si>
  <si>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</si>
  <si>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</si>
  <si>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</si>
  <si>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</si>
  <si>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</si>
  <si>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</si>
  <si>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</si>
  <si>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</si>
  <si>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</si>
  <si>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</si>
  <si>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</si>
  <si>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</si>
  <si>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</si>
  <si>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</si>
  <si>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</si>
  <si>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</si>
  <si>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</si>
  <si>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</si>
  <si>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</si>
  <si>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</si>
  <si>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</si>
  <si>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</si>
  <si>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</si>
  <si>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</si>
  <si>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</si>
  <si>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</si>
  <si>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</si>
  <si>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</si>
  <si>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</si>
  <si>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</si>
  <si>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</si>
  <si>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</si>
  <si>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</si>
  <si>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</si>
  <si>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</si>
  <si>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</si>
  <si>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</si>
  <si>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</si>
  <si>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</si>
  <si>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</si>
  <si>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</si>
  <si>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</si>
  <si>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</si>
  <si>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</si>
  <si>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</si>
  <si>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</si>
  <si>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</si>
  <si>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</si>
  <si>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</si>
  <si>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</si>
  <si>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</si>
  <si>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</si>
  <si>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</si>
  <si>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</si>
  <si>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</si>
  <si>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</si>
  <si>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</si>
  <si>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</si>
  <si>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</si>
  <si>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</si>
  <si>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</si>
  <si>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</si>
  <si>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</si>
  <si>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</si>
  <si>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</si>
  <si>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</si>
  <si>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</si>
  <si>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</si>
  <si>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</si>
  <si>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</si>
  <si>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</si>
  <si>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</si>
  <si>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</si>
  <si>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</si>
  <si>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</si>
  <si>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</si>
  <si>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</si>
  <si>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</si>
  <si>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</si>
  <si>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</si>
  <si>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</si>
  <si>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</si>
  <si>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</si>
  <si>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</si>
  <si>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</si>
  <si>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</si>
  <si>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</si>
  <si>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</si>
  <si>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</si>
  <si>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</si>
  <si>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</si>
  <si>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</si>
  <si>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</si>
  <si>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</si>
  <si>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</si>
  <si>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</si>
  <si>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</si>
  <si>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</si>
  <si>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</si>
  <si>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</si>
  <si>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</si>
  <si>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</si>
  <si>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</si>
  <si>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</si>
  <si>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</si>
  <si>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</si>
  <si>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</si>
  <si>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</si>
  <si>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</si>
  <si>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</si>
  <si>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</si>
  <si>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</si>
  <si>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</si>
  <si>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</si>
  <si>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</si>
  <si>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</si>
  <si>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</si>
  <si>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</si>
  <si>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</si>
  <si>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</si>
  <si>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</si>
  <si>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</si>
  <si>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</si>
  <si>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</si>
  <si>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</si>
  <si>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</si>
  <si>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</si>
  <si>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</si>
  <si>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</si>
  <si>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</si>
  <si>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</si>
  <si>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</si>
  <si>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</si>
  <si>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</si>
  <si>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</si>
  <si>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</si>
  <si>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</si>
  <si>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</si>
  <si>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</si>
  <si>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</si>
  <si>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</si>
  <si>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</si>
  <si>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</si>
  <si>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</si>
  <si>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</si>
  <si>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</si>
  <si>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</si>
  <si>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</si>
  <si>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</si>
  <si>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</si>
  <si>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</si>
  <si>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</si>
  <si>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</si>
  <si>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</si>
  <si>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</si>
  <si>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</si>
  <si>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</si>
  <si>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</si>
  <si>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</si>
  <si>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</si>
  <si>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</si>
  <si>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</si>
  <si>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</si>
  <si>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</si>
  <si>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</si>
  <si>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</si>
  <si>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</si>
  <si>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</si>
  <si>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</si>
  <si>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</si>
  <si>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</si>
  <si>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</si>
  <si>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</si>
  <si>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</si>
  <si>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</si>
  <si>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</si>
  <si>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</si>
  <si>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</si>
  <si>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</si>
  <si>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</si>
  <si>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</si>
  <si>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</si>
  <si>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</si>
  <si>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</si>
  <si>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</si>
  <si>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</si>
  <si>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</si>
  <si>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</si>
  <si>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</si>
  <si>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</si>
  <si>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</si>
  <si>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</si>
  <si>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</si>
  <si>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</si>
  <si>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</si>
  <si>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</si>
  <si>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</si>
  <si>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</si>
  <si>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</si>
  <si>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</si>
  <si>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</si>
  <si>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</si>
  <si>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</si>
  <si>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</si>
  <si>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</si>
  <si>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</si>
  <si>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</si>
  <si>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</si>
  <si>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</si>
  <si>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</si>
  <si>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</si>
  <si>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</si>
  <si>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</si>
  <si>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</si>
  <si>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</si>
  <si>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</si>
  <si>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</si>
  <si>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</si>
  <si>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</si>
  <si>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</si>
  <si>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</si>
  <si>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</si>
  <si>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</si>
  <si>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</si>
  <si>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</si>
  <si>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</si>
  <si>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</si>
  <si>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</si>
  <si>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</si>
  <si>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</si>
  <si>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</si>
  <si>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</si>
  <si>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</si>
  <si>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</si>
  <si>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</si>
  <si>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</si>
  <si>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</si>
  <si>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</si>
  <si>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</si>
  <si>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</si>
  <si>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</si>
  <si>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</si>
  <si>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</si>
  <si>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</si>
  <si>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</si>
  <si>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</si>
  <si>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</si>
  <si>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</si>
  <si>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</si>
  <si>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</si>
  <si>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</si>
  <si>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</si>
  <si>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</si>
  <si>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</si>
  <si>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</si>
  <si>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</si>
  <si>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</si>
  <si>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</si>
  <si>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</si>
  <si>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</si>
  <si>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</si>
  <si>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</si>
  <si>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</si>
  <si>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</si>
  <si>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</si>
  <si>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</si>
  <si>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</si>
  <si>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</si>
  <si>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</si>
  <si>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</si>
  <si>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</si>
  <si>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</si>
  <si>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</si>
  <si>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</si>
  <si>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</si>
  <si>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</si>
  <si>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</si>
  <si>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</si>
  <si>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</si>
  <si>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</si>
  <si>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</si>
  <si>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</si>
  <si>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</si>
  <si>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</si>
  <si>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</si>
  <si>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</si>
  <si>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</si>
  <si>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</si>
  <si>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</si>
  <si>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</si>
  <si>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</si>
  <si>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</si>
  <si>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</si>
  <si>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</si>
  <si>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</si>
  <si>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</si>
  <si>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</si>
  <si>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</si>
  <si>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</si>
  <si>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</si>
  <si>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</si>
  <si>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</si>
  <si>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</si>
  <si>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</si>
  <si>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</si>
  <si>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</si>
  <si>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</si>
  <si>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</si>
  <si>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</si>
  <si>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</si>
  <si>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</si>
  <si>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</si>
  <si>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</si>
  <si>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</si>
  <si>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</si>
  <si>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</si>
  <si>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</si>
  <si>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</si>
  <si>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</si>
  <si>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</si>
  <si>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</si>
  <si>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</si>
  <si>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</si>
  <si>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</si>
  <si>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</si>
  <si>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</si>
  <si>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</si>
  <si>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</si>
  <si>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</si>
  <si>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</si>
  <si>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</si>
  <si>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</si>
  <si>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</si>
  <si>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</si>
  <si>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</si>
  <si>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</si>
  <si>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</si>
  <si>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</si>
  <si>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</si>
  <si>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</si>
  <si>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</si>
  <si>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</si>
  <si>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</si>
  <si>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</si>
  <si>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</si>
  <si>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</si>
  <si>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</si>
  <si>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</si>
  <si>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</si>
  <si>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</si>
  <si>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</si>
  <si>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</si>
  <si>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</si>
  <si>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</si>
  <si>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</si>
  <si>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</si>
  <si>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</si>
  <si>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</si>
  <si>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</si>
  <si>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</si>
  <si>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</si>
  <si>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</si>
  <si>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</si>
  <si>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</si>
  <si>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</si>
  <si>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</si>
  <si>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</si>
  <si>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</si>
  <si>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</si>
  <si>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</si>
  <si>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</si>
  <si>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</si>
  <si>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</si>
  <si>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</si>
  <si>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</si>
  <si>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</si>
  <si>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</si>
  <si>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</si>
  <si>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</si>
  <si>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</si>
  <si>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</si>
  <si>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</si>
  <si>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</si>
  <si>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</si>
  <si>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</si>
  <si>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</si>
  <si>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</si>
  <si>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</si>
  <si>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</si>
  <si>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</si>
  <si>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</si>
  <si>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</si>
  <si>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</si>
  <si>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</si>
  <si>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</si>
  <si>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</si>
  <si>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</si>
  <si>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</si>
  <si>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</si>
  <si>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</si>
  <si>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</si>
  <si>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</si>
  <si>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</si>
  <si>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</si>
  <si>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</si>
  <si>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</si>
  <si>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</si>
  <si>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</si>
  <si>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</si>
  <si>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</si>
  <si>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</si>
  <si>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</si>
  <si>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</si>
  <si>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</si>
  <si>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</si>
  <si>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</si>
  <si>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</si>
  <si>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</si>
  <si>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</si>
  <si>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</si>
  <si>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</si>
  <si>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</si>
  <si>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</si>
  <si>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</si>
  <si>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</si>
  <si>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</si>
  <si>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</si>
  <si>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</si>
  <si>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</si>
  <si>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</si>
  <si>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</si>
  <si>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</si>
  <si>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</si>
  <si>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</si>
  <si>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</si>
  <si>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</si>
  <si>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</si>
  <si>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</si>
  <si>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</si>
  <si>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</si>
  <si>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</si>
  <si>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</si>
  <si>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</si>
  <si>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</si>
  <si>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</si>
  <si>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</si>
  <si>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</si>
  <si>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</si>
  <si>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</si>
  <si>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</si>
  <si>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</si>
  <si>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</si>
  <si>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</si>
  <si>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</si>
  <si>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</si>
  <si>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</si>
  <si>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</si>
  <si>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</si>
  <si>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</si>
  <si>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</si>
  <si>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</si>
  <si>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</si>
  <si>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</si>
  <si>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</si>
  <si>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</si>
  <si>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</si>
  <si>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</si>
  <si>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</si>
  <si>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</si>
  <si>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</si>
  <si>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</si>
  <si>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</si>
  <si>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</si>
  <si>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</si>
  <si>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</si>
  <si>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</si>
  <si>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</si>
  <si>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</si>
  <si>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</si>
  <si>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</si>
  <si>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</si>
  <si>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</si>
  <si>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</si>
  <si>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</si>
  <si>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</si>
  <si>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</si>
  <si>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</si>
  <si>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</si>
  <si>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</si>
  <si>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</si>
  <si>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</si>
  <si>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</si>
  <si>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</si>
  <si>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</si>
  <si>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</si>
  <si>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</si>
  <si>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</si>
  <si>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</si>
  <si>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</si>
  <si>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</si>
  <si>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</si>
  <si>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</si>
  <si>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</si>
  <si>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</si>
  <si>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</si>
  <si>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</si>
  <si>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</si>
  <si>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</si>
  <si>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</si>
  <si>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</si>
  <si>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</si>
  <si>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</si>
  <si>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</si>
  <si>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</si>
  <si>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</si>
  <si>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</si>
  <si>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</si>
  <si>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</si>
  <si>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</si>
  <si>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</si>
  <si>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</si>
  <si>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</si>
  <si>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</si>
  <si>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</si>
  <si>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</si>
  <si>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</si>
  <si>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</si>
  <si>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</si>
  <si>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</si>
  <si>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</si>
  <si>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</si>
  <si>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</si>
  <si>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</si>
  <si>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</si>
  <si>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</si>
  <si>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</si>
  <si>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</si>
  <si>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</si>
  <si>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</si>
  <si>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</si>
  <si>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</si>
  <si>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</si>
  <si>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</si>
  <si>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</si>
  <si>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</si>
  <si>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</si>
  <si>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</si>
  <si>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</si>
  <si>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</si>
  <si>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</si>
  <si>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</si>
  <si>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</si>
  <si>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</si>
  <si>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</si>
  <si>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</si>
  <si>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</si>
  <si>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</si>
  <si>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</si>
  <si>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</si>
  <si>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</si>
  <si>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</si>
  <si>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</si>
  <si>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</si>
  <si>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</si>
  <si>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</si>
  <si>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</si>
  <si>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</si>
  <si>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</si>
  <si>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</si>
  <si>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</si>
  <si>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</si>
  <si>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</si>
  <si>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</si>
  <si>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</si>
  <si>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</si>
  <si>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</si>
  <si>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</si>
  <si>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</si>
  <si>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</si>
  <si>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</si>
  <si>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</si>
  <si>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</si>
  <si>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</si>
  <si>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</si>
  <si>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</si>
  <si>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</si>
  <si>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</si>
  <si>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</si>
  <si>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</si>
  <si>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</si>
  <si>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</si>
  <si>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</si>
  <si>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</si>
  <si>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</si>
  <si>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</si>
  <si>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</si>
  <si>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</si>
  <si>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</si>
  <si>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</si>
  <si>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</si>
  <si>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</si>
  <si>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</si>
  <si>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</si>
  <si>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</si>
  <si>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</si>
  <si>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</si>
  <si>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</si>
  <si>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</si>
  <si>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</si>
  <si>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</si>
  <si>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</si>
  <si>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</si>
  <si>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</si>
  <si>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</si>
  <si>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</si>
  <si>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</si>
  <si>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</si>
  <si>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</si>
  <si>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</si>
  <si>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</si>
  <si>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</si>
  <si>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</si>
  <si>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</si>
  <si>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</si>
  <si>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</si>
  <si>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</si>
  <si>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</si>
  <si>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</si>
  <si>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</si>
  <si>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</si>
  <si>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</si>
  <si>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</si>
  <si>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</si>
  <si>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</si>
  <si>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</si>
  <si>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</si>
  <si>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</si>
  <si>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</si>
  <si>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</si>
  <si>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</si>
  <si>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</si>
  <si>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</si>
  <si>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</si>
  <si>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</si>
  <si>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</si>
  <si>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</si>
  <si>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</si>
  <si>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</si>
  <si>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</si>
  <si>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</si>
  <si>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</si>
  <si>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</si>
  <si>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</si>
  <si>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</si>
  <si>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</si>
  <si>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</si>
  <si>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</si>
  <si>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</si>
  <si>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</si>
  <si>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</si>
  <si>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</si>
  <si>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</si>
  <si>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</si>
  <si>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</si>
  <si>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</si>
  <si>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</si>
  <si>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</si>
  <si>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</si>
  <si>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</si>
  <si>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</si>
  <si>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</si>
  <si>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</si>
  <si>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</si>
  <si>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</si>
  <si>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</si>
  <si>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</si>
  <si>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</si>
  <si>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</si>
  <si>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</si>
  <si>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</si>
  <si>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</si>
  <si>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</si>
  <si>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</si>
  <si>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</si>
  <si>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</si>
  <si>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</si>
  <si>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</si>
  <si>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</si>
  <si>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</si>
  <si>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</si>
  <si>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</si>
  <si>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</si>
  <si>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</si>
  <si>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</si>
  <si>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</si>
  <si>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</si>
  <si>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</si>
  <si>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</si>
  <si>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</si>
  <si>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</si>
  <si>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</si>
  <si>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</si>
  <si>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</si>
  <si>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</si>
  <si>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</si>
  <si>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</si>
  <si>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</si>
  <si>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</si>
  <si>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</si>
  <si>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</si>
  <si>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</si>
  <si>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</si>
  <si>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</si>
  <si>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</si>
  <si>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</si>
  <si>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</si>
  <si>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</si>
  <si>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</si>
  <si>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</si>
  <si>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</si>
  <si>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</si>
  <si>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</si>
  <si>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</si>
  <si>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</si>
  <si>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</si>
  <si>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</si>
  <si>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</si>
  <si>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</si>
  <si>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</si>
  <si>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</si>
  <si>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</si>
  <si>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</si>
  <si>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</si>
  <si>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</si>
  <si>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</si>
  <si>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</si>
  <si>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</si>
  <si>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</si>
  <si>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</si>
  <si>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</si>
  <si>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</si>
  <si>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</si>
  <si>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</si>
  <si>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</si>
  <si>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</si>
  <si>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</si>
  <si>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</si>
  <si>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</si>
  <si>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</si>
  <si>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</si>
  <si>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</si>
  <si>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</si>
  <si>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</si>
  <si>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</si>
  <si>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</si>
  <si>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</si>
  <si>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</si>
  <si>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</si>
  <si>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</si>
  <si>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</si>
  <si>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</si>
  <si>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</si>
  <si>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</si>
  <si>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</si>
  <si>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</si>
  <si>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</si>
  <si>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</si>
  <si>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</si>
  <si>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</si>
  <si>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</si>
  <si>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</si>
  <si>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</si>
  <si>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</si>
  <si>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</si>
  <si>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</si>
  <si>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</si>
  <si>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</si>
  <si>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</si>
  <si>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</si>
  <si>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</si>
  <si>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</si>
  <si>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</si>
  <si>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</si>
  <si>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</si>
  <si>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</si>
  <si>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</si>
  <si>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</si>
  <si>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</si>
  <si>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</si>
  <si>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</si>
  <si>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</si>
  <si>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</si>
  <si>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</si>
  <si>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</si>
  <si>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</si>
  <si>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</si>
  <si>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</si>
  <si>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</si>
  <si>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</si>
  <si>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</si>
  <si>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</si>
  <si>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</si>
  <si>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</si>
  <si>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</si>
  <si>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</si>
  <si>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</si>
  <si>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</si>
  <si>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</si>
  <si>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</si>
  <si>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</si>
  <si>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</si>
  <si>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</si>
  <si>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</si>
  <si>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</si>
  <si>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</si>
  <si>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</si>
  <si>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</si>
  <si>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</si>
  <si>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</si>
  <si>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</si>
  <si>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</si>
  <si>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</si>
  <si>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</si>
  <si>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</si>
  <si>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</si>
  <si>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</si>
  <si>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</si>
  <si>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</si>
  <si>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</si>
  <si>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</si>
  <si>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</si>
  <si>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</si>
  <si>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</si>
  <si>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</si>
  <si>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</si>
  <si>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</si>
  <si>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</si>
  <si>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</si>
  <si>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</si>
  <si>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</si>
  <si>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</si>
  <si>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</si>
  <si>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</si>
  <si>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</si>
  <si>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</si>
  <si>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</si>
  <si>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</si>
  <si>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</si>
  <si>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</si>
  <si>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</si>
  <si>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</si>
  <si>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</si>
  <si>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</si>
  <si>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</si>
  <si>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</si>
  <si>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</si>
  <si>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</si>
  <si>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</si>
  <si>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</si>
  <si>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</si>
  <si>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</si>
  <si>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</si>
  <si>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</si>
  <si>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</si>
  <si>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</si>
  <si>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</si>
  <si>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</si>
  <si>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</si>
  <si>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</si>
  <si>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</si>
  <si>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</si>
  <si>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</si>
  <si>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</si>
  <si>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</si>
  <si>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</si>
  <si>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</si>
  <si>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</si>
  <si>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</si>
  <si>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</si>
  <si>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</si>
  <si>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</si>
  <si>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</si>
  <si>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</si>
  <si>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</si>
  <si>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</si>
  <si>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</si>
  <si>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</si>
  <si>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</si>
  <si>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</si>
  <si>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</si>
  <si>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</si>
  <si>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</si>
  <si>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</si>
  <si>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</si>
  <si>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</si>
  <si>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</si>
  <si>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</si>
  <si>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</si>
  <si>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</si>
  <si>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</si>
  <si>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</si>
  <si>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</si>
  <si>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</si>
  <si>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</si>
  <si>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</si>
  <si>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</si>
  <si>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</si>
  <si>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</si>
  <si>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</si>
  <si>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</si>
  <si>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</si>
  <si>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</si>
  <si>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</si>
  <si>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</si>
  <si>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</si>
  <si>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</si>
  <si>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</si>
  <si>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</si>
  <si>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</si>
  <si>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</si>
  <si>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</si>
  <si>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</si>
  <si>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</si>
  <si>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</si>
  <si>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</si>
  <si>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</si>
  <si>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</si>
  <si>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</si>
  <si>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</si>
  <si>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</si>
  <si>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</si>
  <si>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</si>
  <si>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</si>
  <si>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</si>
  <si>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</si>
  <si>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</si>
  <si>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</si>
  <si>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</si>
  <si>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</si>
  <si>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</si>
  <si>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</si>
  <si>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</si>
  <si>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</si>
  <si>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</si>
  <si>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</si>
  <si>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</si>
  <si>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</si>
  <si>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</si>
  <si>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</si>
  <si>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</si>
  <si>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</si>
  <si>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</si>
  <si>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</si>
  <si>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</si>
  <si>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</si>
  <si>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</si>
  <si>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</si>
  <si>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</si>
  <si>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</si>
  <si>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</si>
  <si>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</si>
  <si>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</si>
  <si>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</si>
  <si>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</si>
  <si>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</si>
  <si>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</si>
  <si>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</si>
  <si>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</si>
  <si>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</si>
  <si>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</si>
  <si>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</si>
  <si>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</si>
  <si>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</si>
  <si>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</si>
  <si>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</si>
  <si>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</si>
  <si>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</si>
  <si>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</si>
  <si>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</si>
  <si>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</si>
  <si>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</si>
  <si>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</si>
  <si>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</si>
  <si>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</si>
  <si>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</si>
  <si>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</si>
  <si>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</si>
  <si>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</si>
  <si>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</si>
  <si>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</si>
  <si>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</si>
  <si>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</si>
  <si>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</si>
  <si>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</si>
  <si>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</si>
  <si>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</si>
  <si>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</si>
  <si>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</si>
  <si>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</si>
  <si>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</si>
  <si>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</si>
  <si>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</si>
  <si>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</si>
  <si>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</si>
  <si>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</si>
  <si>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</si>
  <si>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</si>
  <si>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</si>
  <si>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</si>
  <si>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</si>
  <si>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</si>
  <si>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</si>
  <si>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</si>
  <si>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</si>
  <si>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</si>
  <si>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</si>
  <si>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</si>
  <si>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</si>
  <si>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</si>
  <si>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</si>
  <si>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</si>
  <si>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</si>
  <si>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</si>
  <si>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</si>
  <si>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</si>
  <si>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</si>
  <si>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</si>
  <si>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</si>
  <si>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</si>
  <si>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</si>
  <si>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</si>
  <si>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</si>
  <si>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</si>
  <si>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</si>
  <si>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</si>
  <si>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</si>
  <si>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</si>
  <si>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</si>
  <si>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</si>
  <si>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</si>
  <si>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</si>
  <si>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</si>
  <si>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</si>
  <si>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</si>
  <si>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</si>
  <si>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</si>
  <si>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</si>
  <si>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</si>
  <si>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</si>
  <si>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</si>
  <si>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</si>
  <si>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</si>
  <si>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</si>
  <si>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</si>
  <si>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</si>
  <si>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</si>
  <si>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</si>
  <si>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</si>
  <si>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</si>
  <si>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</si>
  <si>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</si>
  <si>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</si>
  <si>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</si>
  <si>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</si>
  <si>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</si>
  <si>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</si>
  <si>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</si>
  <si>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</si>
  <si>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</si>
  <si>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</si>
  <si>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</si>
  <si>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</si>
  <si>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</si>
  <si>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</si>
  <si>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</si>
  <si>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</si>
  <si>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</si>
  <si>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</si>
  <si>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</si>
  <si>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</si>
  <si>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</si>
  <si>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</si>
  <si>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</si>
  <si>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</si>
  <si>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</si>
  <si>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</si>
  <si>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</si>
  <si>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</si>
  <si>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</si>
  <si>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</si>
  <si>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</si>
  <si>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</si>
  <si>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</si>
  <si>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</si>
  <si>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</si>
  <si>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</si>
  <si>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</si>
  <si>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</si>
  <si>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</si>
  <si>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</si>
  <si>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</si>
  <si>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</si>
  <si>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</si>
  <si>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</si>
  <si>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</si>
  <si>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</si>
  <si>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</si>
  <si>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</si>
  <si>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</si>
  <si>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</si>
  <si>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</si>
  <si>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</si>
  <si>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</si>
  <si>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</si>
  <si>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</si>
  <si>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</si>
  <si>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</si>
  <si>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</si>
  <si>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</si>
  <si>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</si>
  <si>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</si>
  <si>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</si>
  <si>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</si>
  <si>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</si>
  <si>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</si>
  <si>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</si>
  <si>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</si>
  <si>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</si>
  <si>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</si>
  <si>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</si>
  <si>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</si>
  <si>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</si>
  <si>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</si>
  <si>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</si>
  <si>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</si>
  <si>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</si>
  <si>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</si>
  <si>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</si>
  <si>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</si>
  <si>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</si>
  <si>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</si>
  <si>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</si>
  <si>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</si>
  <si>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</si>
  <si>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</si>
  <si>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</si>
  <si>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</si>
  <si>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</si>
  <si>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</si>
  <si>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</si>
  <si>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</si>
  <si>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</si>
  <si>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</si>
  <si>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</si>
  <si>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</si>
  <si>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</si>
  <si>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</si>
  <si>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</si>
  <si>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</si>
  <si>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</si>
  <si>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</si>
  <si>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</si>
  <si>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</si>
  <si>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</si>
  <si>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</si>
  <si>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</si>
  <si>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</si>
  <si>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</si>
  <si>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</si>
  <si>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</si>
  <si>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</si>
  <si>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</si>
  <si>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</si>
  <si>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</si>
  <si>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</si>
  <si>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</si>
  <si>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</si>
  <si>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</si>
  <si>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</si>
  <si>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</si>
  <si>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</si>
  <si>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</si>
  <si>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</si>
  <si>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</si>
  <si>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</si>
  <si>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</si>
  <si>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</si>
  <si>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</si>
  <si>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</si>
  <si>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</si>
  <si>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</si>
  <si>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</si>
  <si>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</si>
  <si>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</si>
  <si>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</si>
  <si>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</si>
  <si>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</si>
  <si>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</si>
  <si>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</si>
  <si>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</si>
  <si>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</si>
  <si>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</si>
  <si>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</si>
  <si>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</si>
  <si>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</si>
  <si>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</si>
  <si>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</si>
  <si>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</si>
  <si>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</si>
  <si>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</si>
  <si>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</si>
  <si>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</si>
  <si>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</si>
  <si>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</si>
  <si>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</si>
  <si>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</si>
  <si>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</si>
  <si>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</si>
  <si>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</si>
  <si>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</si>
  <si>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</si>
  <si>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</si>
  <si>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</si>
  <si>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</si>
  <si>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</si>
  <si>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</si>
  <si>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</si>
  <si>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</si>
  <si>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</si>
  <si>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</si>
  <si>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</si>
  <si>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</si>
  <si>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</si>
  <si>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</si>
  <si>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</si>
  <si>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</si>
  <si>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</si>
  <si>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</si>
  <si>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</si>
  <si>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</si>
  <si>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</si>
  <si>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</si>
  <si>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</si>
  <si>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</si>
  <si>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</si>
  <si>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</si>
  <si>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</si>
  <si>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</si>
  <si>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</si>
  <si>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</si>
  <si>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</si>
  <si>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</si>
  <si>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</si>
  <si>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</si>
  <si>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</si>
  <si>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</si>
  <si>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</si>
  <si>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</si>
  <si>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</si>
  <si>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</si>
  <si>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</si>
  <si>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</si>
  <si>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</si>
  <si>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</si>
  <si>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</si>
  <si>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</si>
  <si>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</si>
  <si>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</si>
  <si>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</si>
  <si>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</si>
  <si>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</si>
  <si>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</si>
  <si>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</si>
  <si>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</si>
  <si>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</si>
  <si>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</si>
  <si>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</si>
  <si>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</si>
  <si>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</si>
  <si>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</si>
  <si>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</si>
  <si>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</si>
  <si>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</si>
  <si>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</si>
  <si>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</si>
  <si>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</si>
  <si>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</si>
  <si>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</si>
  <si>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</si>
  <si>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</si>
  <si>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</si>
  <si>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</si>
  <si>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</si>
  <si>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</si>
  <si>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</si>
  <si>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</si>
  <si>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</si>
  <si>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</si>
  <si>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</si>
  <si>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</si>
  <si>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</si>
  <si>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</si>
  <si>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</si>
  <si>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</si>
  <si>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</si>
  <si>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</si>
  <si>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</si>
  <si>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</si>
  <si>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</si>
  <si>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</si>
  <si>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</si>
  <si>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</si>
  <si>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</si>
  <si>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</si>
  <si>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</si>
  <si>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</si>
  <si>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</si>
  <si>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</si>
  <si>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</si>
  <si>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</si>
  <si>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</si>
  <si>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</si>
  <si>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</si>
  <si>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</si>
  <si>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</si>
  <si>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</si>
  <si>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</si>
  <si>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</si>
  <si>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</si>
  <si>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</si>
  <si>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</si>
  <si>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</si>
  <si>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</si>
  <si>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</si>
  <si>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</si>
  <si>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</si>
  <si>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</si>
  <si>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</si>
  <si>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</si>
  <si>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</si>
  <si>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</si>
  <si>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</si>
  <si>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</si>
  <si>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</si>
  <si>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</si>
  <si>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</si>
  <si>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</si>
  <si>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</si>
  <si>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</si>
  <si>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</si>
  <si>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</si>
  <si>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</si>
  <si>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</si>
  <si>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</si>
  <si>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</si>
  <si>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</si>
  <si>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</si>
  <si>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</si>
  <si>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</si>
  <si>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</si>
  <si>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</si>
  <si>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</si>
  <si>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</si>
  <si>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</si>
  <si>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</si>
  <si>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</si>
  <si>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</si>
  <si>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</si>
  <si>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</si>
  <si>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</si>
  <si>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</si>
  <si>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</si>
  <si>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</si>
  <si>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</si>
  <si>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</si>
  <si>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</si>
  <si>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</si>
  <si>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</si>
  <si>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</si>
  <si>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</si>
  <si>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</si>
  <si>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</si>
  <si>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</si>
  <si>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</si>
  <si>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</si>
  <si>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</si>
  <si>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</si>
  <si>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</si>
  <si>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</si>
  <si>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</si>
  <si>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</si>
  <si>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</si>
  <si>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</si>
  <si>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</si>
  <si>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</si>
  <si>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</si>
  <si>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</si>
  <si>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</si>
  <si>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</si>
  <si>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</si>
  <si>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</si>
  <si>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</si>
  <si>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</si>
  <si>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</si>
  <si>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</si>
  <si>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</si>
  <si>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</si>
  <si>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</si>
  <si>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</si>
  <si>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</si>
  <si>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</si>
  <si>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</si>
  <si>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</si>
  <si>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</si>
  <si>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</si>
  <si>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</si>
  <si>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</si>
  <si>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</si>
  <si>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</si>
  <si>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</si>
  <si>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</si>
  <si>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</si>
  <si>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</si>
  <si>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</si>
  <si>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</si>
  <si>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</si>
  <si>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</si>
  <si>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</si>
  <si>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</si>
  <si>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</si>
  <si>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</si>
  <si>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</si>
  <si>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</si>
  <si>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</si>
  <si>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</si>
  <si>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</si>
  <si>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</si>
  <si>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</si>
  <si>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</si>
  <si>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</si>
  <si>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</si>
  <si>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</si>
  <si>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</si>
  <si>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</si>
  <si>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</si>
  <si>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</si>
  <si>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</si>
  <si>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</si>
  <si>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</si>
  <si>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</si>
  <si>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</si>
  <si>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</si>
  <si>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</si>
  <si>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</si>
  <si>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</si>
  <si>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</si>
  <si>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</si>
  <si>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</si>
  <si>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</si>
  <si>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</si>
  <si>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</si>
  <si>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</si>
  <si>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</si>
  <si>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</si>
  <si>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</si>
  <si>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</si>
  <si>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</si>
  <si>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</si>
  <si>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</si>
  <si>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</si>
  <si>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</si>
  <si>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</si>
  <si>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</si>
  <si>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</si>
  <si>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</si>
  <si>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</si>
  <si>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</si>
  <si>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</si>
  <si>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</si>
  <si>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</si>
  <si>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</si>
  <si>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</si>
  <si>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</si>
  <si>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</si>
  <si>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</si>
  <si>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</si>
  <si>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</si>
  <si>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</si>
  <si>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</si>
  <si>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</si>
  <si>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</si>
  <si>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</si>
  <si>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</si>
  <si>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</si>
  <si>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</si>
  <si>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</si>
  <si>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</si>
  <si>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</si>
  <si>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</si>
  <si>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</si>
  <si>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</si>
  <si>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</si>
  <si>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</si>
  <si>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</si>
  <si>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</si>
  <si>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</si>
  <si>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</si>
  <si>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</si>
  <si>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</si>
  <si>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</si>
  <si>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</si>
  <si>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</si>
  <si>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</si>
  <si>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</si>
  <si>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</si>
  <si>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</si>
  <si>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</si>
  <si>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</si>
  <si>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</si>
  <si>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</si>
  <si>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</si>
  <si>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</si>
  <si>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</si>
  <si>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</si>
  <si>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</si>
  <si>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</si>
  <si>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</si>
  <si>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</si>
  <si>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</si>
  <si>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</si>
  <si>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</si>
  <si>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</si>
  <si>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</si>
  <si>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</si>
  <si>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</si>
  <si>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</si>
  <si>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</si>
  <si>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</si>
  <si>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</si>
  <si>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</si>
  <si>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</si>
  <si>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</si>
  <si>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</si>
  <si>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</si>
  <si>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</si>
  <si>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</si>
  <si>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</si>
  <si>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</si>
  <si>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</si>
  <si>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</si>
  <si>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</si>
  <si>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</si>
  <si>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</si>
  <si>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</si>
  <si>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</si>
  <si>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</si>
  <si>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</si>
  <si>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</si>
  <si>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</si>
  <si>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</si>
  <si>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</si>
  <si>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</si>
  <si>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</si>
  <si>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</si>
  <si>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</si>
  <si>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</si>
  <si>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</si>
  <si>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</si>
  <si>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</si>
  <si>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</si>
  <si>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</si>
  <si>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</si>
  <si>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</si>
  <si>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</si>
  <si>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</si>
  <si>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</si>
  <si>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</si>
  <si>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</si>
  <si>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</si>
  <si>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</si>
  <si>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</si>
  <si>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</si>
  <si>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</si>
  <si>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</si>
  <si>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</si>
  <si>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</si>
  <si>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</si>
  <si>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</si>
  <si>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</si>
  <si>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</si>
  <si>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</si>
  <si>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</si>
  <si>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</si>
  <si>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</si>
  <si>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</si>
  <si>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</si>
  <si>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</si>
  <si>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</si>
  <si>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</si>
  <si>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</si>
  <si>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</si>
  <si>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</si>
  <si>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</si>
  <si>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</si>
  <si>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</si>
  <si>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</si>
  <si>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</si>
  <si>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</si>
  <si>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</si>
  <si>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</si>
  <si>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</si>
  <si>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</si>
  <si>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</si>
  <si>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</si>
  <si>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</si>
  <si>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</si>
  <si>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</si>
  <si>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</si>
  <si>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</si>
  <si>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</si>
  <si>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</si>
  <si>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</si>
  <si>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</si>
  <si>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</si>
  <si>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</si>
  <si>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</si>
  <si>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</si>
  <si>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</si>
  <si>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</si>
  <si>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</si>
  <si>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</si>
  <si>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</si>
  <si>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</si>
  <si>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</si>
  <si>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</si>
  <si>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</si>
  <si>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</si>
  <si>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</si>
  <si>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</si>
  <si>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</si>
  <si>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</si>
  <si>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</si>
  <si>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</si>
  <si>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</si>
  <si>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</si>
  <si>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</si>
  <si>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</si>
  <si>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</si>
  <si>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</si>
  <si>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</si>
  <si>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</si>
  <si>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</si>
  <si>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</si>
  <si>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</si>
  <si>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</si>
  <si>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</si>
  <si>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</si>
  <si>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</si>
  <si>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</si>
  <si>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</si>
  <si>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</si>
  <si>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</si>
  <si>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</si>
  <si>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</si>
  <si>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</si>
  <si>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</si>
  <si>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</si>
  <si>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</si>
  <si>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</si>
  <si>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</si>
  <si>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</si>
  <si>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</si>
  <si>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</si>
  <si>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</si>
  <si>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</si>
  <si>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</si>
  <si>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</si>
  <si>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</si>
  <si>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</si>
  <si>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</si>
  <si>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</si>
  <si>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</si>
  <si>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</si>
  <si>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</si>
  <si>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</si>
  <si>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</si>
  <si>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</si>
  <si>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</si>
  <si>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</si>
  <si>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</si>
  <si>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</si>
  <si>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</si>
  <si>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</si>
  <si>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</si>
  <si>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</si>
  <si>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</si>
  <si>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</si>
  <si>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</si>
  <si>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</si>
  <si>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</si>
  <si>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</si>
  <si>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</si>
  <si>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</si>
  <si>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</si>
  <si>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</si>
  <si>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</si>
  <si>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</si>
  <si>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</si>
  <si>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</si>
  <si>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</si>
  <si>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</si>
  <si>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</si>
  <si>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</si>
  <si>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</si>
  <si>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</si>
  <si>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</si>
  <si>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</si>
  <si>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</si>
  <si>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</si>
  <si>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</si>
  <si>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</si>
  <si>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</si>
  <si>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</si>
  <si>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</si>
  <si>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</si>
  <si>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</si>
  <si>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</si>
  <si>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</si>
  <si>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</si>
  <si>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</si>
  <si>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</si>
  <si>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</si>
  <si>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</si>
  <si>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</si>
  <si>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</si>
  <si>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</si>
  <si>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</si>
  <si>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</si>
  <si>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</si>
  <si>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</si>
  <si>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</si>
  <si>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</si>
  <si>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</si>
  <si>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</si>
  <si>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</si>
  <si>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</si>
  <si>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</si>
  <si>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</si>
  <si>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</si>
  <si>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</si>
  <si>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</si>
  <si>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</si>
  <si>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</si>
  <si>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</si>
  <si>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</si>
  <si>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</si>
  <si>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</si>
  <si>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</si>
  <si>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</si>
  <si>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</si>
  <si>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</si>
  <si>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</si>
  <si>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</si>
  <si>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</si>
  <si>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</si>
  <si>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</si>
  <si>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</si>
  <si>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</si>
  <si>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</si>
  <si>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</si>
  <si>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</si>
  <si>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</si>
  <si>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</si>
  <si>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</si>
  <si>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</si>
  <si>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</si>
  <si>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</si>
  <si>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</si>
  <si>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</si>
  <si>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</si>
  <si>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</si>
  <si>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</si>
  <si>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</si>
  <si>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</si>
  <si>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</si>
  <si>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</si>
  <si>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</si>
  <si>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</si>
  <si>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</si>
  <si>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</si>
  <si>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</si>
  <si>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</si>
  <si>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</si>
  <si>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</si>
  <si>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</si>
  <si>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</si>
  <si>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</si>
  <si>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</si>
  <si>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</si>
  <si>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</si>
  <si>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</si>
  <si>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</si>
  <si>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</si>
  <si>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</si>
  <si>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</si>
  <si>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</si>
  <si>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</si>
  <si>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</si>
  <si>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</si>
  <si>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</si>
  <si>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</si>
  <si>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</si>
  <si>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</si>
  <si>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</si>
  <si>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</si>
  <si>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</si>
  <si>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</si>
  <si>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</si>
  <si>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</si>
  <si>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</si>
  <si>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</si>
  <si>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</si>
  <si>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</si>
  <si>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</si>
  <si>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</si>
  <si>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</si>
  <si>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</si>
  <si>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</si>
  <si>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</si>
  <si>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</si>
  <si>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</si>
  <si>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</si>
  <si>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</si>
  <si>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</si>
  <si>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</si>
  <si>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</si>
  <si>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</si>
  <si>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</si>
  <si>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</si>
  <si>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</si>
  <si>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</si>
  <si>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</si>
  <si>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</si>
  <si>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</si>
  <si>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</si>
  <si>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</si>
  <si>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</si>
  <si>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</si>
  <si>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</si>
  <si>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</si>
  <si>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</si>
  <si>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</si>
  <si>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</si>
  <si>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</si>
  <si>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</si>
  <si>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</si>
  <si>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</si>
  <si>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</si>
  <si>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</si>
  <si>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</si>
  <si>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</si>
  <si>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</si>
  <si>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</si>
  <si>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</si>
  <si>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</si>
  <si>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</si>
  <si>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</si>
  <si>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</si>
  <si>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</si>
  <si>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</si>
  <si>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</si>
  <si>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</si>
  <si>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</si>
  <si>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</si>
  <si>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</si>
  <si>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</si>
  <si>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</si>
  <si>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</si>
  <si>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</si>
  <si>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</si>
  <si>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</si>
  <si>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</si>
  <si>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</si>
  <si>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</si>
  <si>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</si>
  <si>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</si>
  <si>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</si>
  <si>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</si>
  <si>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</si>
  <si>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</si>
  <si>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</si>
  <si>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</si>
  <si>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</si>
  <si>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</si>
  <si>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</si>
  <si>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</si>
  <si>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</si>
  <si>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</si>
  <si>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</si>
  <si>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</si>
  <si>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</si>
  <si>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</si>
  <si>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</si>
  <si>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</si>
  <si>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</si>
  <si>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</si>
  <si>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</si>
  <si>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</si>
  <si>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</si>
  <si>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</si>
  <si>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</si>
  <si>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</si>
  <si>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</si>
  <si>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</si>
  <si>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</si>
  <si>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</si>
  <si>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</si>
  <si>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</si>
  <si>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</si>
  <si>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</si>
  <si>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</si>
  <si>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</si>
  <si>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</si>
  <si>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</si>
  <si>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</si>
  <si>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</si>
  <si>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</si>
  <si>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</si>
  <si>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</si>
  <si>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</si>
  <si>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</si>
  <si>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</si>
  <si>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</si>
  <si>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</si>
  <si>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</si>
  <si>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</si>
  <si>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</si>
  <si>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</si>
  <si>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</si>
  <si>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</si>
  <si>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</si>
  <si>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</si>
  <si>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</si>
  <si>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</si>
  <si>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</si>
  <si>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</si>
  <si>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</si>
  <si>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</si>
  <si>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</si>
  <si>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</si>
  <si>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</si>
  <si>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</si>
  <si>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</si>
  <si>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</si>
  <si>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</si>
  <si>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</si>
  <si>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</si>
  <si>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</si>
  <si>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</si>
  <si>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</si>
  <si>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</si>
  <si>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</si>
  <si>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</si>
  <si>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</si>
  <si>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</si>
  <si>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</si>
  <si>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</si>
  <si>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</si>
  <si>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</si>
  <si>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</si>
  <si>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</si>
  <si>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</si>
  <si>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</si>
  <si>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</si>
  <si>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</si>
  <si>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</si>
  <si>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</si>
  <si>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</si>
  <si>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</si>
  <si>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</si>
  <si>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</si>
  <si>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</si>
  <si>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</si>
  <si>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</si>
  <si>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</si>
  <si>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</si>
  <si>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</si>
  <si>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</si>
  <si>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</si>
  <si>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</si>
  <si>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</si>
  <si>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</si>
  <si>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</si>
  <si>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</si>
  <si>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</si>
  <si>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</si>
  <si>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</si>
  <si>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</si>
  <si>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</si>
  <si>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</si>
  <si>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</si>
  <si>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</si>
  <si>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</si>
  <si>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</si>
  <si>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</si>
  <si>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</si>
  <si>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</si>
  <si>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</si>
  <si>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</si>
  <si>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</si>
  <si>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</si>
  <si>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</si>
  <si>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</si>
  <si>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</si>
  <si>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</si>
  <si>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</si>
  <si>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</si>
  <si>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</si>
  <si>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</si>
  <si>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</si>
  <si>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</si>
  <si>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</si>
  <si>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</si>
  <si>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</si>
  <si>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</si>
  <si>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</si>
  <si>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</si>
  <si>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</si>
  <si>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</si>
  <si>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</si>
  <si>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</si>
  <si>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</si>
  <si>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</si>
  <si>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</si>
  <si>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</si>
  <si>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</si>
  <si>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</si>
  <si>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</si>
  <si>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</si>
  <si>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</si>
  <si>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</si>
  <si>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</si>
  <si>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</si>
  <si>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</si>
  <si>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</si>
  <si>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</si>
  <si>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</si>
  <si>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</si>
  <si>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</si>
  <si>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</si>
  <si>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</si>
  <si>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</si>
  <si>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</si>
  <si>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</si>
  <si>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</si>
  <si>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</si>
  <si>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</si>
  <si>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</si>
  <si>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</si>
  <si>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</si>
  <si>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</si>
  <si>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</si>
  <si>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</si>
  <si>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</si>
  <si>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</si>
  <si>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</si>
  <si>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</si>
  <si>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</si>
  <si>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</si>
  <si>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</si>
  <si>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</si>
  <si>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</si>
  <si>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</si>
  <si>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</si>
  <si>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</si>
  <si>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</si>
  <si>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</si>
  <si>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</si>
  <si>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</si>
  <si>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</si>
  <si>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</si>
  <si>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</si>
  <si>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</si>
  <si>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</si>
  <si>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</si>
  <si>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</si>
  <si>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</si>
  <si>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</si>
  <si>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</si>
  <si>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</si>
  <si>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</si>
  <si>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</si>
  <si>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</si>
  <si>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</si>
  <si>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</si>
  <si>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</si>
  <si>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</si>
  <si>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</si>
  <si>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</si>
  <si>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</si>
  <si>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</si>
  <si>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</si>
  <si>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</si>
  <si>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</si>
  <si>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</si>
  <si>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</si>
  <si>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</si>
  <si>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</si>
  <si>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</si>
  <si>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</si>
  <si>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</si>
  <si>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</si>
  <si>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</si>
  <si>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</si>
  <si>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</si>
  <si>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</si>
  <si>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</si>
  <si>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</si>
  <si>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</si>
  <si>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</si>
  <si>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</si>
  <si>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</si>
  <si>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</si>
  <si>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</si>
  <si>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</si>
  <si>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</si>
  <si>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</si>
  <si>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</si>
  <si>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</si>
  <si>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</si>
  <si>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</si>
  <si>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</si>
  <si>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</si>
  <si>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</si>
  <si>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</si>
  <si>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</si>
  <si>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</si>
  <si>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</si>
  <si>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</si>
  <si>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</si>
  <si>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</si>
  <si>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</si>
  <si>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</si>
  <si>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</si>
  <si>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</si>
  <si>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</si>
  <si>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</si>
  <si>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</si>
  <si>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</si>
  <si>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</si>
  <si>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</si>
  <si>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</si>
  <si>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</si>
  <si>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</si>
  <si>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</si>
  <si>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</si>
  <si>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</si>
  <si>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</si>
  <si>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</si>
  <si>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</si>
  <si>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</si>
  <si>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</si>
  <si>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</si>
  <si>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</si>
  <si>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</si>
  <si>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</si>
  <si>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</si>
  <si>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</si>
  <si>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</si>
  <si>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</si>
  <si>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</si>
  <si>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</si>
  <si>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</si>
  <si>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</si>
  <si>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</si>
  <si>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</si>
  <si>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</si>
  <si>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</si>
  <si>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</si>
  <si>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</si>
  <si>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</si>
  <si>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</si>
  <si>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</si>
  <si>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</si>
  <si>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</si>
  <si>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</si>
  <si>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</si>
  <si>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</si>
  <si>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</si>
  <si>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</si>
  <si>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</si>
  <si>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</si>
  <si>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</si>
  <si>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</si>
  <si>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</si>
  <si>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</si>
  <si>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</si>
  <si>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</si>
  <si>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</si>
  <si>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</si>
  <si>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</si>
  <si>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</si>
  <si>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</si>
  <si>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</si>
  <si>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</si>
  <si>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</si>
  <si>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</si>
  <si>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</si>
  <si>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</si>
  <si>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</si>
  <si>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</si>
  <si>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</si>
  <si>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</si>
  <si>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</si>
  <si>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</si>
  <si>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</si>
  <si>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</si>
  <si>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</si>
  <si>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</si>
  <si>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</si>
  <si>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</si>
  <si>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</si>
  <si>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</si>
  <si>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</si>
  <si>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</si>
  <si>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</si>
  <si>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</si>
  <si>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</si>
  <si>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</si>
  <si>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</si>
  <si>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</si>
  <si>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</si>
  <si>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</si>
  <si>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</si>
  <si>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</si>
  <si>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</si>
  <si>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</si>
  <si>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</si>
  <si>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</si>
  <si>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</si>
  <si>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</si>
  <si>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</si>
  <si>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</si>
  <si>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</si>
  <si>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</si>
  <si>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</si>
  <si>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</si>
  <si>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</si>
  <si>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</si>
  <si>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</si>
  <si>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</si>
  <si>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</si>
  <si>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</si>
  <si>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</si>
  <si>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</si>
  <si>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</si>
  <si>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</si>
  <si>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</si>
  <si>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</si>
  <si>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</si>
  <si>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</si>
  <si>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</si>
  <si>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</si>
  <si>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</si>
  <si>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</si>
  <si>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</si>
  <si>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</si>
  <si>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</si>
  <si>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</si>
  <si>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</si>
  <si>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</si>
  <si>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</si>
  <si>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</si>
  <si>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</si>
  <si>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</si>
  <si>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</si>
  <si>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</si>
  <si>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</si>
  <si>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</si>
  <si>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</si>
  <si>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</si>
  <si>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</si>
  <si>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</si>
  <si>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</si>
  <si>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</si>
  <si>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</si>
  <si>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</si>
  <si>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</si>
  <si>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</si>
  <si>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</si>
  <si>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</si>
  <si>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</si>
  <si>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</si>
  <si>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</si>
  <si>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</si>
  <si>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</si>
  <si>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</si>
  <si>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</si>
  <si>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</si>
  <si>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</si>
  <si>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</si>
  <si>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</si>
  <si>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</si>
  <si>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</si>
  <si>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</si>
  <si>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</si>
  <si>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</si>
  <si>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</si>
  <si>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</si>
  <si>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</si>
  <si>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</si>
  <si>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</si>
  <si>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</si>
  <si>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</si>
  <si>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</si>
  <si>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</si>
  <si>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</si>
  <si>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</si>
  <si>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</si>
  <si>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</si>
  <si>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</si>
  <si>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</si>
  <si>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</si>
  <si>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</si>
  <si>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</si>
  <si>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</si>
  <si>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</si>
  <si>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</si>
  <si>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</si>
  <si>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</si>
  <si>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</si>
  <si>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</si>
  <si>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</si>
  <si>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</si>
  <si>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</si>
  <si>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</si>
  <si>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</si>
  <si>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</si>
  <si>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</si>
  <si>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</si>
  <si>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</si>
  <si>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</si>
  <si>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</si>
  <si>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</si>
  <si>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</si>
  <si>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</si>
  <si>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</si>
  <si>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</si>
  <si>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</si>
  <si>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</si>
  <si>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</si>
  <si>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</si>
  <si>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</si>
  <si>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</si>
  <si>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</si>
  <si>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</si>
  <si>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</si>
  <si>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</si>
  <si>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</si>
  <si>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</si>
  <si>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</si>
  <si>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</si>
  <si>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</si>
  <si>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</si>
  <si>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</si>
  <si>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</si>
  <si>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</si>
  <si>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</si>
  <si>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</si>
  <si>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</si>
  <si>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</si>
  <si>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</si>
  <si>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</si>
  <si>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</si>
  <si>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</si>
  <si>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</si>
  <si>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</si>
  <si>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</si>
  <si>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</si>
  <si>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</si>
  <si>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</si>
  <si>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</si>
  <si>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</si>
  <si>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</si>
  <si>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</si>
  <si>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</si>
  <si>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</si>
  <si>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</si>
  <si>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</si>
  <si>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</si>
  <si>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</si>
  <si>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</si>
  <si>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</si>
  <si>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</si>
  <si>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</si>
  <si>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</si>
  <si>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</si>
  <si>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</si>
  <si>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</si>
  <si>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</si>
  <si>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</si>
  <si>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</si>
  <si>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</si>
  <si>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</si>
  <si>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</si>
  <si>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</si>
  <si>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</si>
  <si>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</si>
  <si>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</si>
  <si>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</si>
  <si>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</si>
  <si>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</si>
  <si>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</si>
  <si>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</si>
  <si>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</si>
  <si>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</si>
  <si>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</si>
  <si>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</si>
  <si>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</si>
  <si>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</si>
  <si>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</si>
  <si>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</si>
  <si>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</si>
  <si>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</si>
  <si>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</si>
  <si>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</si>
  <si>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</si>
  <si>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</si>
  <si>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</si>
  <si>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</si>
  <si>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</si>
  <si>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</si>
  <si>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</si>
  <si>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</si>
  <si>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</si>
  <si>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</si>
  <si>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</si>
  <si>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</si>
  <si>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</si>
  <si>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</si>
  <si>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</si>
  <si>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</si>
  <si>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</si>
  <si>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</si>
  <si>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</si>
  <si>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</si>
  <si>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</si>
  <si>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</si>
  <si>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</si>
  <si>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</si>
  <si>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</si>
  <si>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</si>
  <si>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</si>
  <si>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</si>
  <si>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</si>
  <si>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</si>
  <si>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</si>
  <si>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</si>
  <si>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</si>
  <si>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</si>
  <si>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</si>
  <si>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</si>
  <si>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</si>
  <si>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</si>
  <si>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</si>
  <si>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</si>
  <si>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</si>
  <si>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</si>
  <si>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</si>
  <si>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</si>
  <si>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</si>
  <si>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</si>
  <si>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</si>
  <si>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</si>
  <si>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</si>
  <si>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</si>
  <si>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</si>
  <si>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</si>
  <si>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</si>
  <si>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</si>
  <si>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</si>
  <si>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</si>
  <si>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</si>
  <si>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</si>
  <si>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</si>
  <si>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</si>
  <si>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</si>
  <si>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</si>
  <si>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</si>
  <si>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</si>
  <si>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</si>
  <si>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</si>
  <si>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</si>
  <si>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</si>
  <si>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</si>
  <si>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</si>
  <si>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</si>
  <si>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</si>
  <si>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</si>
  <si>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</si>
  <si>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</si>
  <si>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</si>
  <si>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</si>
  <si>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</si>
  <si>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</si>
  <si>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</si>
  <si>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</si>
  <si>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</si>
  <si>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</si>
  <si>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</si>
  <si>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</si>
  <si>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</si>
  <si>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</si>
  <si>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</si>
  <si>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</si>
  <si>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</si>
  <si>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</si>
  <si>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</si>
  <si>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</si>
  <si>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</si>
  <si>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</si>
  <si>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</si>
  <si>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</si>
  <si>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</si>
  <si>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</si>
  <si>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</si>
  <si>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</si>
  <si>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</si>
  <si>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</si>
  <si>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</si>
  <si>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</si>
  <si>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</si>
  <si>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</si>
  <si>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</si>
  <si>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</si>
  <si>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</si>
  <si>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</si>
  <si>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</si>
  <si>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</si>
  <si>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</si>
  <si>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</si>
  <si>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</si>
  <si>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</si>
  <si>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</si>
  <si>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</si>
  <si>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</si>
  <si>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</si>
  <si>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</si>
  <si>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</si>
  <si>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</si>
  <si>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</si>
  <si>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</si>
  <si>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</si>
  <si>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</si>
  <si>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</si>
  <si>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</si>
  <si>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</si>
  <si>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</si>
  <si>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</si>
  <si>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</si>
  <si>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</si>
  <si>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</si>
  <si>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</si>
  <si>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</si>
  <si>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</si>
  <si>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</si>
  <si>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</si>
  <si>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</si>
  <si>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</si>
  <si>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</si>
  <si>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</si>
  <si>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</si>
  <si>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</si>
  <si>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</si>
  <si>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</si>
  <si>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</si>
  <si>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</si>
  <si>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</si>
  <si>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</si>
  <si>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</si>
  <si>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</si>
  <si>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</si>
  <si>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</si>
  <si>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</si>
  <si>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</si>
  <si>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</si>
  <si>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</si>
  <si>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</si>
  <si>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</si>
  <si>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</si>
  <si>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</si>
  <si>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</si>
  <si>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</si>
  <si>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</si>
  <si>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</si>
  <si>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</si>
  <si>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</si>
  <si>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</si>
  <si>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</si>
  <si>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</si>
  <si>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</si>
  <si>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</si>
  <si>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</si>
  <si>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</si>
  <si>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</si>
  <si>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</si>
  <si>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</si>
  <si>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</si>
  <si>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</si>
  <si>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</si>
  <si>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</si>
  <si>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</si>
  <si>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</si>
  <si>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</si>
  <si>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</si>
  <si>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</si>
  <si>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</si>
  <si>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</si>
  <si>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</si>
  <si>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</si>
  <si>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</si>
  <si>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</si>
  <si>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</si>
  <si>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</si>
  <si>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</si>
  <si>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</si>
  <si>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</si>
  <si>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</si>
  <si>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</si>
  <si>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</si>
  <si>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</si>
  <si>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</si>
  <si>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</si>
  <si>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</si>
  <si>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</si>
  <si>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</si>
  <si>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</si>
  <si>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</si>
  <si>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</si>
  <si>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</si>
  <si>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</si>
  <si>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</si>
  <si>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</si>
  <si>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</si>
  <si>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</si>
  <si>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</si>
  <si>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</si>
  <si>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</si>
  <si>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</si>
  <si>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</si>
  <si>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</si>
  <si>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</si>
  <si>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</si>
  <si>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</si>
  <si>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</si>
  <si>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</si>
  <si>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</si>
  <si>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</si>
  <si>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</si>
  <si>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</si>
  <si>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</si>
  <si>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</si>
  <si>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</si>
  <si>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</si>
  <si>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</si>
  <si>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</si>
  <si>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</si>
  <si>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</si>
  <si>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</si>
  <si>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</si>
  <si>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</si>
  <si>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</si>
  <si>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</si>
  <si>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</si>
  <si>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</si>
  <si>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</si>
  <si>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</si>
  <si>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</si>
  <si>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</si>
  <si>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</si>
  <si>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</si>
  <si>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</si>
  <si>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</si>
  <si>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</si>
  <si>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</si>
  <si>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</si>
  <si>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</si>
  <si>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</si>
  <si>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</si>
  <si>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</si>
  <si>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</si>
  <si>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</si>
  <si>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</si>
  <si>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</si>
  <si>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</si>
  <si>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</si>
  <si>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</si>
  <si>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</si>
  <si>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</si>
  <si>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</si>
  <si>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</si>
  <si>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</si>
  <si>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</si>
  <si>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</si>
  <si>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</si>
  <si>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</si>
  <si>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</si>
  <si>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</si>
  <si>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</si>
  <si>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</si>
  <si>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</si>
  <si>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</si>
  <si>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</si>
  <si>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</si>
  <si>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</si>
  <si>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</si>
  <si>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</si>
  <si>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</si>
  <si>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</si>
  <si>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</si>
  <si>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</si>
  <si>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</si>
  <si>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</si>
  <si>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</si>
  <si>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</si>
  <si>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</si>
  <si>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</si>
  <si>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</si>
  <si>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</si>
  <si>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</si>
  <si>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</si>
  <si>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</si>
  <si>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</si>
  <si>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</si>
  <si>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</si>
  <si>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</si>
  <si>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</si>
  <si>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</si>
  <si>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</si>
  <si>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</si>
  <si>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</si>
  <si>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</si>
  <si>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</si>
  <si>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</si>
  <si>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</si>
  <si>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</si>
  <si>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</si>
  <si>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</si>
  <si>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</si>
  <si>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</si>
  <si>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</si>
  <si>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</si>
  <si>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</si>
  <si>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</si>
  <si>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</si>
  <si>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</si>
  <si>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</si>
  <si>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</si>
  <si>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</si>
  <si>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</si>
  <si>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</si>
  <si>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</si>
  <si>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</si>
  <si>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</si>
  <si>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</si>
  <si>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</si>
  <si>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</si>
  <si>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</si>
  <si>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</si>
  <si>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</si>
  <si>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</si>
  <si>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</si>
  <si>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</si>
  <si>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</si>
  <si>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</si>
  <si>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</si>
  <si>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</si>
  <si>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</si>
  <si>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</si>
  <si>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</si>
  <si>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</si>
  <si>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</si>
  <si>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</si>
  <si>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</si>
  <si>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</si>
  <si>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</si>
  <si>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</si>
  <si>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</si>
  <si>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</si>
  <si>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</si>
  <si>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</si>
  <si>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</si>
  <si>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</si>
  <si>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</si>
  <si>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</si>
  <si>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</si>
  <si>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</si>
  <si>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</si>
  <si>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</si>
  <si>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</si>
  <si>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</si>
  <si>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</si>
  <si>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</si>
  <si>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</si>
  <si>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</si>
  <si>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</si>
  <si>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</si>
  <si>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</si>
  <si>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</si>
  <si>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</si>
  <si>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</si>
  <si>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</si>
  <si>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</si>
  <si>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</si>
  <si>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</si>
  <si>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</si>
  <si>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</si>
  <si>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</si>
  <si>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</si>
  <si>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</si>
  <si>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</si>
  <si>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</si>
  <si>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</si>
  <si>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</si>
  <si>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</si>
  <si>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</si>
  <si>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</si>
  <si>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</si>
  <si>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</si>
  <si>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</si>
  <si>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</si>
  <si>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</si>
  <si>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</si>
  <si>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</si>
  <si>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</si>
  <si>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</si>
  <si>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</si>
  <si>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</si>
  <si>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</si>
  <si>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</si>
  <si>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</si>
  <si>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</si>
  <si>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</si>
  <si>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</si>
  <si>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</si>
  <si>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</si>
  <si>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</si>
  <si>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</si>
  <si>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</si>
  <si>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</si>
  <si>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</si>
  <si>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</si>
  <si>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</si>
  <si>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</si>
  <si>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</si>
  <si>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</si>
  <si>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</si>
  <si>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</si>
  <si>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</si>
  <si>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</si>
  <si>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</si>
  <si>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</si>
  <si>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</si>
  <si>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</si>
  <si>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</si>
  <si>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</si>
  <si>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</si>
  <si>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</si>
  <si>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</si>
  <si>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</si>
  <si>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</si>
  <si>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</si>
  <si>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</si>
  <si>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</si>
  <si>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</si>
  <si>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</si>
  <si>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</si>
  <si>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</si>
  <si>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</si>
  <si>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</si>
  <si>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</si>
  <si>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</si>
  <si>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</si>
  <si>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</si>
  <si>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</si>
  <si>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</si>
  <si>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</si>
  <si>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</si>
  <si>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</si>
  <si>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</si>
  <si>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</si>
  <si>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</si>
  <si>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</si>
  <si>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</si>
  <si>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</si>
  <si>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</si>
  <si>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</si>
  <si>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</si>
  <si>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</si>
  <si>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</si>
  <si>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</si>
  <si>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</si>
  <si>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</si>
  <si>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</si>
  <si>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</si>
  <si>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</si>
  <si>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</si>
  <si>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</si>
  <si>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</si>
  <si>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</si>
  <si>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</si>
  <si>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</si>
  <si>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</si>
  <si>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</si>
  <si>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</si>
  <si>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</si>
  <si>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</si>
  <si>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</si>
  <si>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</si>
  <si>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</si>
  <si>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</si>
  <si>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</si>
  <si>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</si>
  <si>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</si>
  <si>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</si>
  <si>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</si>
  <si>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</si>
  <si>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</si>
  <si>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</si>
  <si>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</si>
  <si>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</si>
  <si>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</si>
  <si>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</si>
  <si>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</si>
  <si>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</si>
  <si>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</si>
  <si>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</si>
  <si>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</si>
  <si>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</si>
  <si>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</si>
  <si>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</si>
  <si>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</si>
  <si>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</si>
  <si>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</si>
  <si>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</si>
  <si>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</si>
  <si>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</si>
  <si>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</si>
  <si>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</si>
  <si>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</si>
  <si>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</si>
  <si>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</si>
  <si>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</si>
  <si>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</si>
  <si>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</si>
  <si>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</si>
  <si>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</si>
  <si>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</si>
  <si>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</si>
  <si>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</si>
  <si>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</si>
  <si>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</si>
  <si>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</si>
  <si>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</si>
  <si>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</si>
  <si>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</si>
  <si>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</si>
  <si>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</si>
  <si>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</si>
  <si>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</si>
  <si>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</si>
  <si>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</si>
  <si>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</si>
  <si>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</si>
  <si>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</si>
  <si>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</si>
  <si>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</si>
  <si>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</si>
  <si>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</si>
  <si>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</si>
  <si>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</si>
  <si>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</si>
  <si>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</si>
  <si>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</si>
  <si>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</si>
  <si>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</si>
  <si>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</si>
  <si>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</si>
  <si>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</si>
  <si>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</si>
  <si>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</si>
  <si>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</si>
  <si>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</si>
  <si>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</si>
  <si>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</si>
  <si>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</si>
  <si>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</si>
  <si>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</si>
  <si>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</si>
  <si>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</si>
  <si>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</si>
  <si>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</si>
  <si>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</si>
  <si>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</si>
  <si>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</si>
  <si>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</si>
  <si>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</si>
  <si>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</si>
  <si>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</si>
  <si>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</si>
  <si>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</si>
  <si>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</si>
  <si>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</si>
  <si>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</si>
  <si>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</si>
  <si>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</si>
  <si>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</si>
  <si>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</si>
  <si>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</si>
  <si>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</si>
  <si>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</si>
  <si>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</si>
  <si>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</si>
  <si>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</si>
  <si>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</si>
  <si>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</si>
  <si>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</si>
  <si>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</si>
  <si>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</si>
  <si>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</si>
  <si>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</si>
  <si>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</si>
  <si>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</si>
  <si>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</si>
  <si>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</si>
  <si>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</si>
  <si>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</si>
  <si>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</si>
  <si>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</si>
  <si>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</si>
  <si>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</si>
  <si>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</si>
  <si>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</si>
  <si>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</si>
  <si>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</si>
  <si>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</si>
  <si>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</si>
  <si>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</si>
  <si>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</si>
  <si>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</si>
  <si>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</si>
  <si>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</si>
  <si>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</si>
  <si>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</si>
  <si>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</si>
  <si>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</si>
  <si>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</si>
  <si>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</si>
  <si>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</si>
  <si>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</si>
  <si>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</si>
  <si>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</si>
  <si>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</si>
  <si>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</si>
  <si>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</si>
  <si>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</si>
  <si>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</si>
  <si>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</si>
  <si>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</si>
  <si>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</si>
  <si>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</si>
  <si>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</si>
  <si>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</si>
  <si>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</si>
  <si>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</si>
  <si>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</si>
  <si>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</si>
  <si>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</si>
  <si>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</si>
  <si>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</si>
  <si>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</si>
  <si>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</si>
  <si>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</si>
  <si>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</si>
  <si>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</si>
  <si>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</si>
  <si>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</si>
  <si>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</si>
  <si>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</si>
  <si>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</si>
  <si>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</si>
  <si>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</si>
  <si>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</si>
  <si>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</si>
  <si>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</si>
  <si>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</si>
  <si>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</si>
  <si>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</si>
  <si>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</si>
  <si>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</si>
  <si>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</si>
  <si>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</si>
  <si>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</si>
  <si>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</si>
  <si>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</si>
  <si>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</si>
  <si>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</si>
  <si>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</si>
  <si>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</si>
  <si>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</si>
  <si>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</si>
  <si>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</si>
  <si>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</si>
  <si>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</si>
  <si>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</si>
  <si>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</si>
  <si>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</si>
  <si>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</si>
  <si>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</si>
  <si>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</si>
  <si>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</si>
  <si>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</si>
  <si>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</si>
  <si>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</si>
  <si>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</si>
  <si>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</si>
  <si>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</si>
  <si>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</si>
  <si>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</si>
  <si>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</si>
  <si>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</si>
  <si>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</si>
  <si>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</si>
  <si>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</si>
  <si>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</si>
  <si>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</si>
  <si>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</si>
  <si>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</si>
  <si>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</si>
  <si>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</si>
  <si>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</si>
  <si>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</si>
  <si>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</si>
  <si>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</si>
  <si>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</si>
  <si>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</si>
  <si>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</si>
  <si>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</si>
  <si>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</si>
  <si>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</si>
  <si>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</si>
  <si>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</si>
  <si>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</si>
  <si>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</si>
  <si>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</si>
  <si>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</si>
  <si>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</si>
  <si>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</si>
  <si>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</si>
  <si>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</si>
  <si>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</si>
  <si>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</si>
  <si>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</si>
  <si>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</si>
  <si>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</si>
  <si>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</si>
  <si>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</si>
  <si>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</si>
  <si>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</si>
  <si>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</si>
  <si>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</si>
  <si>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</si>
  <si>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</si>
  <si>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</si>
  <si>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</si>
  <si>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</si>
  <si>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</si>
  <si>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</si>
  <si>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</si>
  <si>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</si>
  <si>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</si>
  <si>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</si>
  <si>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</si>
  <si>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</si>
  <si>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</si>
  <si>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</si>
  <si>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</si>
  <si>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</si>
  <si>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</si>
  <si>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</si>
  <si>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</si>
  <si>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</si>
  <si>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</si>
  <si>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</si>
  <si>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</si>
  <si>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</si>
  <si>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</si>
  <si>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</si>
  <si>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</si>
  <si>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</si>
  <si>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</si>
  <si>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</si>
  <si>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</si>
  <si>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</si>
  <si>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</si>
  <si>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</si>
  <si>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</si>
  <si>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</si>
  <si>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</si>
  <si>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</si>
  <si>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</si>
  <si>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</si>
  <si>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</si>
  <si>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</si>
  <si>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</si>
  <si>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</si>
  <si>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</si>
  <si>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</si>
  <si>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</si>
  <si>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</si>
  <si>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</si>
  <si>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</si>
  <si>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</si>
  <si>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</si>
  <si>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</si>
  <si>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</si>
  <si>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</si>
  <si>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</si>
  <si>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</si>
  <si>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</si>
  <si>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</si>
  <si>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</si>
  <si>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</si>
  <si>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</si>
  <si>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</si>
  <si>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</si>
  <si>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</si>
  <si>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</si>
  <si>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</si>
  <si>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</si>
  <si>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</si>
  <si>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</si>
  <si>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</si>
  <si>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</si>
  <si>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</si>
  <si>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</si>
  <si>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</si>
  <si>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</si>
  <si>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</si>
  <si>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</si>
  <si>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</si>
  <si>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</si>
  <si>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</si>
  <si>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</si>
  <si>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</si>
  <si>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</si>
  <si>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</si>
  <si>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</si>
  <si>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</si>
  <si>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</si>
  <si>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</si>
  <si>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</si>
  <si>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</si>
  <si>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</si>
  <si>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</si>
  <si>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</si>
  <si>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</si>
  <si>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</si>
  <si>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</si>
  <si>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</si>
  <si>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</si>
  <si>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</si>
  <si>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</si>
  <si>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</si>
  <si>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</si>
  <si>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</si>
  <si>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</si>
  <si>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</si>
  <si>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</si>
  <si>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</si>
  <si>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</si>
  <si>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</si>
  <si>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</si>
  <si>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</si>
  <si>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</si>
  <si>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</si>
  <si>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</si>
  <si>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</si>
  <si>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</si>
  <si>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</si>
  <si>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</si>
  <si>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</si>
  <si>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</si>
  <si>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</si>
  <si>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</si>
  <si>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</si>
  <si>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</si>
  <si>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</si>
  <si>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</si>
  <si>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</si>
  <si>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</si>
  <si>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</si>
  <si>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</si>
  <si>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</si>
  <si>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</si>
  <si>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</si>
  <si>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</si>
  <si>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</si>
  <si>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</si>
  <si>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</si>
  <si>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</si>
  <si>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</si>
  <si>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</si>
  <si>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</si>
  <si>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</si>
  <si>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</si>
  <si>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</si>
  <si>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</si>
  <si>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</si>
  <si>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</si>
  <si>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</si>
  <si>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</si>
  <si>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</si>
  <si>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</si>
  <si>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</si>
  <si>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</si>
  <si>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</si>
  <si>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</si>
  <si>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</si>
  <si>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</si>
  <si>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</si>
  <si>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</si>
  <si>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</si>
  <si>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</si>
  <si>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</si>
  <si>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</si>
  <si>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</si>
  <si>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</si>
  <si>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</si>
  <si>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</si>
  <si>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</si>
  <si>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</si>
  <si>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</si>
  <si>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</si>
  <si>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</si>
  <si>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</si>
  <si>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</si>
  <si>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</si>
  <si>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</si>
  <si>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</si>
  <si>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</si>
  <si>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</si>
  <si>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</si>
  <si>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</si>
  <si>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</si>
  <si>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</si>
  <si>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</si>
  <si>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</si>
  <si>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</si>
  <si>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</si>
  <si>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</si>
  <si>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</si>
  <si>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</si>
  <si>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</si>
  <si>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</si>
  <si>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</si>
  <si>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</si>
  <si>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</si>
  <si>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</si>
  <si>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</si>
  <si>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</si>
  <si>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</si>
  <si>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</si>
  <si>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</si>
  <si>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</si>
  <si>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</si>
  <si>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</si>
  <si>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</si>
  <si>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</si>
  <si>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</si>
  <si>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</si>
  <si>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</si>
  <si>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</si>
  <si>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</si>
  <si>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</si>
  <si>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</si>
  <si>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</si>
  <si>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</si>
  <si>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</si>
  <si>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</si>
  <si>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</si>
  <si>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</si>
  <si>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</si>
  <si>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</si>
  <si>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</si>
  <si>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</si>
  <si>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</si>
  <si>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</si>
  <si>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</si>
  <si>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</si>
  <si>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</si>
  <si>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</si>
  <si>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</si>
  <si>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</si>
  <si>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</si>
  <si>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</si>
  <si>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</si>
  <si>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</si>
  <si>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</si>
  <si>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</si>
  <si>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</si>
  <si>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</si>
  <si>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</si>
  <si>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</si>
  <si>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</si>
  <si>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</si>
  <si>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</si>
  <si>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</si>
  <si>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</si>
  <si>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</si>
  <si>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</si>
  <si>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</si>
  <si>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</si>
  <si>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</si>
  <si>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</si>
  <si>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</si>
  <si>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</si>
  <si>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</si>
  <si>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</si>
  <si>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</si>
  <si>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</si>
  <si>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</si>
  <si>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</si>
  <si>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</si>
  <si>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</si>
  <si>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</si>
  <si>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</si>
  <si>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</si>
  <si>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</si>
  <si>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</si>
  <si>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</si>
  <si>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</si>
  <si>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</si>
  <si>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</si>
  <si>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</si>
  <si>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</si>
  <si>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</si>
  <si>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</si>
  <si>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</si>
  <si>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</si>
  <si>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</si>
  <si>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</si>
  <si>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</si>
  <si>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</si>
  <si>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</si>
  <si>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</si>
  <si>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</si>
  <si>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</si>
  <si>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</si>
  <si>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</si>
  <si>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</si>
  <si>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</si>
  <si>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</si>
  <si>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</si>
  <si>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</si>
  <si>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</si>
  <si>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</si>
  <si>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</si>
  <si>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</si>
  <si>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</si>
  <si>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</si>
  <si>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</si>
  <si>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</si>
  <si>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</si>
  <si>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</si>
  <si>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</si>
  <si>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</si>
  <si>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</si>
  <si>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</si>
  <si>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</si>
  <si>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</si>
  <si>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</si>
  <si>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</si>
  <si>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</si>
  <si>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</si>
  <si>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</si>
  <si>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</si>
  <si>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</si>
  <si>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</si>
  <si>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</si>
  <si>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</si>
  <si>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</si>
  <si>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</si>
  <si>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</si>
  <si>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</si>
  <si>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</si>
  <si>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</si>
  <si>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</si>
  <si>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</si>
  <si>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</si>
  <si>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</si>
  <si>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</si>
  <si>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</si>
  <si>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</si>
  <si>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</si>
  <si>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</si>
  <si>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</si>
  <si>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</si>
  <si>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</si>
  <si>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</si>
  <si>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</si>
  <si>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</si>
  <si>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</si>
  <si>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</si>
  <si>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</si>
  <si>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</si>
  <si>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</si>
  <si>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</si>
  <si>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</si>
  <si>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</si>
  <si>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</si>
  <si>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</si>
  <si>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</si>
  <si>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</si>
  <si>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</si>
  <si>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</si>
  <si>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</si>
  <si>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</si>
  <si>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</si>
  <si>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</si>
  <si>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</si>
  <si>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</si>
  <si>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</si>
  <si>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</si>
  <si>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</si>
  <si>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</si>
  <si>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</si>
  <si>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</si>
  <si>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</si>
  <si>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</si>
  <si>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</si>
  <si>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</si>
  <si>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</si>
  <si>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</si>
  <si>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</si>
  <si>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</si>
  <si>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</si>
  <si>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</si>
  <si>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</si>
  <si>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</si>
  <si>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</si>
  <si>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</si>
  <si>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</si>
  <si>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</si>
  <si>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</si>
  <si>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</si>
  <si>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</si>
  <si>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</si>
  <si>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</si>
  <si>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</si>
  <si>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</si>
  <si>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</si>
  <si>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</si>
  <si>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</si>
  <si>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</si>
  <si>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</si>
  <si>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</si>
  <si>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</si>
  <si>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</si>
  <si>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</si>
  <si>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</si>
  <si>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</si>
  <si>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</si>
  <si>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</si>
  <si>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</si>
  <si>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</si>
  <si>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</si>
  <si>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</si>
  <si>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</si>
  <si>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</si>
  <si>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</si>
  <si>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</si>
  <si>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</si>
  <si>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</si>
  <si>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</si>
  <si>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</si>
  <si>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</si>
  <si>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</si>
  <si>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</si>
  <si>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</si>
  <si>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</si>
  <si>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</si>
  <si>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</si>
  <si>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</si>
  <si>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</si>
  <si>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</si>
  <si>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</si>
  <si>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</si>
  <si>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</si>
  <si>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</si>
  <si>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</si>
  <si>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</si>
  <si>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</si>
  <si>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</si>
  <si>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</si>
  <si>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</si>
  <si>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</si>
  <si>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</si>
  <si>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</si>
  <si>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</si>
  <si>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</si>
  <si>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</si>
  <si>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</si>
  <si>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</si>
  <si>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</si>
  <si>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</si>
  <si>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</si>
  <si>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</si>
  <si>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</si>
  <si>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</si>
  <si>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</si>
  <si>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</si>
  <si>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</si>
  <si>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</si>
  <si>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</si>
  <si>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</si>
  <si>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</si>
  <si>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</si>
  <si>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</si>
  <si>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</si>
  <si>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</si>
  <si>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</si>
  <si>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</si>
  <si>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</si>
  <si>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</si>
  <si>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</si>
  <si>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</si>
  <si>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</si>
  <si>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</si>
  <si>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</si>
  <si>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</si>
  <si>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</si>
  <si>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</si>
  <si>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</si>
  <si>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</si>
  <si>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</si>
  <si>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</si>
  <si>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</si>
  <si>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</si>
  <si>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</si>
  <si>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</si>
  <si>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</si>
  <si>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</si>
  <si>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</si>
  <si>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</si>
  <si>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</si>
  <si>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</si>
  <si>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</si>
  <si>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</si>
  <si>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</si>
  <si>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</si>
  <si>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</si>
  <si>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</si>
  <si>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</si>
  <si>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</si>
  <si>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</si>
  <si>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</si>
  <si>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</si>
  <si>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</si>
  <si>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</si>
  <si>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</si>
  <si>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</si>
  <si>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</si>
  <si>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</si>
  <si>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</si>
  <si>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</si>
  <si>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</si>
  <si>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</si>
  <si>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</si>
  <si>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</si>
  <si>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</si>
  <si>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</si>
  <si>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</si>
  <si>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</si>
  <si>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</si>
  <si>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</si>
  <si>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</si>
  <si>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</si>
  <si>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</si>
  <si>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</si>
  <si>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</si>
  <si>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</si>
  <si>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</si>
  <si>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</si>
  <si>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</si>
  <si>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</si>
  <si>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</si>
  <si>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</si>
  <si>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</si>
  <si>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</si>
  <si>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</si>
  <si>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</si>
  <si>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</si>
  <si>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</si>
  <si>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</si>
  <si>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</si>
  <si>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</si>
  <si>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</si>
  <si>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</si>
  <si>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</si>
  <si>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</si>
  <si>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</si>
  <si>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</si>
  <si>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</si>
  <si>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</si>
  <si>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</si>
  <si>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</si>
  <si>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</si>
  <si>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</si>
  <si>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</si>
  <si>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</si>
  <si>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</si>
  <si>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</si>
  <si>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</si>
  <si>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</si>
  <si>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</si>
  <si>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</si>
  <si>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</si>
  <si>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</si>
  <si>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</si>
  <si>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</si>
  <si>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</si>
  <si>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</si>
  <si>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</si>
  <si>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</si>
  <si>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</si>
  <si>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</si>
  <si>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</si>
  <si>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</si>
  <si>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</si>
  <si>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</si>
  <si>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</si>
  <si>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</si>
  <si>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</si>
  <si>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</si>
  <si>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</si>
  <si>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</si>
  <si>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</si>
  <si>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</si>
  <si>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</si>
  <si>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</si>
  <si>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</si>
  <si>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</si>
  <si>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</si>
  <si>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</si>
  <si>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</si>
  <si>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</si>
  <si>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</si>
  <si>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</si>
  <si>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</si>
  <si>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</si>
  <si>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</si>
  <si>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</si>
  <si>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</si>
  <si>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</si>
  <si>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</si>
  <si>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</si>
  <si>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</si>
  <si>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</si>
  <si>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</si>
  <si>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</si>
  <si>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</si>
  <si>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</si>
  <si>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</si>
  <si>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</si>
  <si>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</si>
  <si>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</si>
  <si>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</si>
  <si>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</si>
  <si>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</si>
  <si>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</si>
  <si>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</si>
  <si>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</si>
  <si>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</si>
  <si>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</si>
  <si>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</si>
  <si>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</si>
  <si>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</si>
  <si>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</si>
  <si>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</si>
  <si>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</si>
  <si>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</si>
  <si>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</si>
  <si>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</si>
  <si>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</si>
  <si>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</si>
  <si>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</si>
  <si>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</si>
  <si>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</si>
  <si>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</si>
  <si>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</si>
  <si>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</si>
  <si>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</si>
  <si>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</si>
  <si>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</si>
  <si>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</si>
  <si>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</si>
  <si>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</si>
  <si>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</si>
  <si>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</si>
  <si>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</si>
  <si>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</si>
  <si>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</si>
  <si>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</si>
  <si>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</si>
  <si>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</si>
  <si>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</si>
  <si>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</si>
  <si>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</si>
  <si>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</si>
  <si>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</si>
  <si>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</si>
  <si>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</si>
  <si>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</si>
  <si>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</si>
  <si>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</si>
  <si>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</si>
  <si>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</si>
  <si>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</si>
  <si>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</si>
  <si>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</si>
  <si>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</si>
  <si>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</si>
  <si>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</si>
  <si>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</si>
  <si>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</si>
  <si>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</si>
  <si>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</si>
  <si>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</si>
  <si>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</si>
  <si>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</si>
  <si>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</si>
  <si>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</si>
  <si>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</si>
  <si>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</si>
  <si>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</si>
  <si>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</si>
  <si>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</si>
  <si>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</si>
  <si>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</si>
  <si>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</si>
  <si>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</si>
  <si>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</si>
  <si>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</si>
  <si>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</si>
  <si>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</si>
  <si>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</si>
  <si>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</si>
  <si>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</si>
  <si>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</si>
  <si>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</si>
  <si>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</si>
  <si>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</si>
  <si>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</si>
  <si>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</si>
  <si>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</si>
  <si>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</si>
  <si>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</si>
  <si>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</si>
  <si>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</si>
  <si>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</si>
  <si>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</si>
  <si>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</si>
  <si>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</si>
  <si>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</si>
  <si>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</si>
  <si>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</si>
  <si>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</si>
  <si>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</si>
  <si>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</si>
  <si>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</si>
  <si>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</si>
  <si>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</si>
  <si>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</si>
  <si>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</si>
  <si>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</si>
  <si>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</si>
  <si>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</si>
  <si>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</si>
  <si>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</si>
  <si>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</si>
  <si>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</si>
  <si>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</si>
  <si>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</si>
  <si>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</si>
  <si>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</si>
  <si>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</si>
  <si>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</si>
  <si>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</si>
  <si>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</si>
  <si>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</si>
  <si>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</si>
  <si>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</si>
  <si>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</si>
  <si>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</si>
  <si>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</si>
  <si>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</si>
  <si>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</si>
  <si>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</si>
  <si>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</si>
  <si>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</si>
  <si>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</si>
  <si>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</si>
  <si>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</si>
  <si>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</si>
  <si>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</si>
  <si>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</si>
  <si>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</si>
  <si>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</si>
  <si>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</si>
  <si>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</si>
  <si>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</si>
  <si>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</si>
  <si>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</si>
  <si>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</si>
  <si>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</si>
  <si>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</si>
  <si>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</si>
  <si>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</si>
  <si>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</si>
  <si>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</si>
  <si>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</si>
  <si>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</si>
  <si>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</si>
  <si>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</si>
  <si>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</si>
  <si>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</si>
  <si>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</si>
  <si>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</si>
  <si>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</si>
  <si>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</si>
  <si>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</si>
  <si>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</si>
  <si>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</si>
  <si>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</si>
  <si>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</si>
  <si>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</si>
  <si>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</si>
  <si>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</si>
  <si>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</si>
  <si>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</si>
  <si>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</si>
  <si>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</si>
  <si>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</si>
  <si>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</si>
  <si>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</si>
  <si>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</si>
  <si>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</si>
  <si>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</si>
  <si>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</si>
  <si>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</si>
  <si>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</si>
  <si>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</si>
  <si>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</si>
  <si>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</si>
  <si>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</si>
  <si>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</si>
  <si>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</si>
  <si>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</si>
  <si>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</si>
  <si>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</si>
  <si>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</si>
  <si>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</si>
  <si>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</si>
  <si>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</si>
  <si>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</si>
  <si>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</si>
  <si>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</si>
  <si>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</si>
  <si>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</si>
  <si>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</si>
  <si>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</si>
  <si>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</si>
  <si>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</si>
  <si>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</si>
  <si>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</si>
  <si>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</si>
  <si>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</si>
  <si>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</si>
  <si>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</si>
  <si>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</si>
  <si>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</si>
  <si>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</si>
  <si>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</si>
  <si>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</si>
  <si>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</si>
  <si>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</si>
  <si>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</si>
  <si>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</si>
  <si>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</si>
  <si>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</si>
  <si>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</si>
  <si>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</si>
  <si>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</si>
  <si>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</si>
  <si>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</si>
  <si>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</si>
  <si>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</si>
  <si>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</si>
  <si>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</si>
  <si>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</si>
  <si>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</si>
  <si>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</si>
  <si>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</si>
  <si>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</si>
  <si>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</si>
  <si>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</si>
  <si>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</si>
  <si>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</si>
  <si>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</si>
  <si>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</si>
  <si>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</si>
  <si>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</si>
  <si>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</si>
  <si>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</si>
  <si>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</si>
  <si>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</si>
  <si>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</si>
  <si>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</si>
  <si>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</si>
  <si>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</si>
  <si>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</si>
  <si>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</si>
  <si>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</si>
  <si>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</si>
  <si>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</si>
  <si>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</si>
  <si>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</si>
  <si>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</si>
  <si>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</si>
  <si>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</si>
  <si>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</si>
  <si>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</si>
  <si>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</si>
  <si>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</si>
  <si>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</si>
  <si>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</si>
  <si>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</si>
  <si>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</si>
  <si>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</si>
  <si>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</si>
  <si>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</si>
  <si>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</si>
  <si>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</si>
  <si>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</si>
  <si>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</si>
  <si>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</si>
  <si>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</si>
  <si>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</si>
  <si>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</si>
  <si>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</si>
  <si>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</si>
  <si>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</si>
  <si>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</si>
  <si>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</si>
  <si>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</si>
  <si>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</si>
  <si>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</si>
  <si>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</si>
  <si>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</si>
  <si>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</si>
  <si>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</si>
  <si>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</si>
  <si>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</si>
  <si>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</si>
  <si>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</si>
  <si>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</si>
  <si>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</si>
  <si>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</si>
  <si>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</si>
  <si>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</si>
  <si>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</si>
  <si>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</si>
  <si>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</si>
  <si>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</si>
  <si>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</si>
  <si>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</si>
  <si>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</si>
  <si>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</si>
  <si>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</si>
  <si>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</si>
  <si>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</si>
  <si>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</si>
  <si>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</si>
  <si>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</si>
  <si>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</si>
  <si>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</si>
  <si>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</si>
  <si>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</si>
  <si>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</si>
  <si>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</si>
  <si>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</si>
  <si>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</si>
  <si>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</si>
  <si>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</si>
  <si>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</si>
  <si>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</si>
  <si>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</si>
  <si>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</si>
  <si>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</si>
  <si>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</si>
  <si>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</si>
  <si>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</si>
  <si>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</si>
  <si>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</si>
  <si>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</si>
  <si>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</si>
  <si>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</si>
  <si>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</si>
  <si>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</si>
  <si>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</si>
  <si>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</si>
  <si>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</si>
  <si>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</si>
  <si>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</si>
  <si>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</si>
  <si>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</si>
  <si>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</si>
  <si>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</si>
  <si>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</si>
  <si>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</si>
  <si>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</si>
  <si>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</si>
  <si>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</si>
  <si>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</si>
  <si>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</si>
  <si>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</si>
  <si>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</si>
  <si>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</si>
  <si>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</si>
  <si>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</si>
  <si>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</si>
  <si>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</si>
  <si>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</si>
  <si>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</si>
  <si>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</si>
  <si>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</si>
  <si>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</si>
  <si>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</si>
  <si>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</si>
  <si>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</si>
  <si>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</si>
  <si>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</si>
  <si>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</si>
  <si>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</si>
  <si>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</si>
  <si>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</si>
  <si>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</si>
  <si>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</si>
  <si>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</si>
  <si>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</si>
  <si>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</si>
  <si>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</si>
  <si>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</si>
  <si>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</si>
  <si>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</si>
  <si>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</si>
  <si>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</si>
  <si>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</si>
  <si>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</si>
  <si>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</si>
  <si>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</si>
  <si>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</si>
  <si>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</si>
  <si>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</si>
  <si>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</si>
  <si>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</si>
  <si>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</si>
  <si>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</si>
  <si>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</si>
  <si>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</si>
  <si>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</si>
  <si>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</si>
  <si>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</si>
  <si>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</si>
  <si>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</si>
  <si>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</si>
  <si>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</si>
  <si>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</si>
  <si>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</si>
  <si>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</si>
  <si>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</si>
  <si>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</si>
  <si>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</si>
  <si>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</si>
  <si>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</si>
  <si>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</si>
  <si>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</si>
  <si>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</si>
  <si>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</si>
  <si>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</si>
  <si>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</si>
  <si>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</si>
  <si>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</si>
  <si>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</si>
  <si>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</si>
  <si>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</si>
  <si>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</si>
  <si>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</si>
  <si>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</si>
  <si>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</si>
  <si>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</si>
  <si>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</si>
  <si>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</si>
  <si>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</si>
  <si>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</si>
  <si>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</si>
  <si>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</si>
  <si>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</si>
  <si>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</si>
  <si>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</si>
  <si>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</si>
  <si>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</si>
  <si>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</si>
  <si>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</si>
  <si>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</si>
  <si>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</si>
  <si>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</si>
  <si>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</si>
  <si>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</si>
  <si>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</si>
  <si>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</si>
  <si>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</si>
  <si>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</si>
  <si>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</si>
  <si>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</si>
  <si>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</si>
  <si>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</si>
  <si>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</si>
  <si>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</si>
  <si>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</si>
  <si>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</si>
  <si>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</si>
  <si>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</si>
  <si>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</si>
  <si>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</si>
  <si>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</si>
  <si>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</si>
  <si>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</si>
  <si>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</si>
  <si>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</si>
  <si>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</si>
  <si>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</si>
  <si>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</si>
  <si>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</si>
  <si>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</si>
  <si>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</si>
  <si>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</si>
  <si>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</si>
  <si>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</si>
  <si>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</si>
  <si>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</si>
  <si>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</si>
  <si>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</si>
  <si>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</si>
  <si>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</si>
  <si>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</si>
  <si>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</si>
  <si>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</si>
  <si>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</si>
  <si>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</si>
  <si>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</si>
  <si>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</si>
  <si>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</si>
  <si>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</si>
  <si>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</si>
  <si>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</si>
  <si>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</si>
  <si>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</si>
  <si>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</si>
  <si>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</si>
  <si>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</si>
  <si>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</si>
  <si>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</si>
  <si>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</si>
  <si>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</si>
  <si>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</si>
  <si>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</si>
  <si>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</si>
  <si>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</si>
  <si>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</si>
  <si>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</si>
  <si>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</si>
  <si>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</si>
  <si>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</si>
  <si>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</si>
  <si>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</si>
  <si>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</si>
  <si>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</si>
  <si>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</si>
  <si>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</si>
  <si>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</si>
  <si>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</si>
  <si>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</si>
  <si>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</si>
  <si>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</si>
  <si>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</si>
  <si>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</si>
  <si>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</si>
  <si>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</si>
  <si>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</si>
  <si>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</si>
  <si>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</si>
  <si>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</si>
  <si>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</si>
  <si>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</si>
  <si>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</si>
  <si>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</si>
  <si>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</si>
  <si>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</si>
  <si>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</si>
  <si>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</si>
  <si>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</si>
  <si>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</si>
  <si>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</si>
  <si>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</si>
  <si>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</si>
  <si>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</si>
  <si>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</si>
  <si>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</si>
  <si>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</si>
  <si>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</si>
  <si>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</si>
  <si>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</si>
  <si>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</si>
  <si>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</si>
  <si>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</si>
  <si>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</si>
  <si>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</si>
  <si>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</si>
  <si>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</si>
  <si>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</si>
  <si>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</si>
  <si>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</si>
  <si>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</si>
  <si>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</si>
  <si>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</si>
  <si>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</si>
  <si>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</si>
  <si>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</si>
  <si>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</si>
  <si>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</si>
  <si>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</si>
  <si>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</si>
  <si>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</si>
  <si>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</si>
  <si>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</si>
  <si>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</si>
  <si>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</si>
  <si>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</si>
  <si>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</si>
  <si>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</si>
  <si>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</si>
  <si>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</si>
  <si>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</si>
  <si>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</si>
  <si>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</si>
  <si>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</si>
  <si>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</si>
  <si>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</si>
  <si>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</si>
  <si>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</si>
  <si>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</si>
  <si>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</si>
  <si>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</si>
  <si>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</si>
  <si>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</si>
  <si>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</si>
  <si>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</si>
  <si>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</si>
  <si>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</si>
  <si>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</si>
  <si>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</si>
  <si>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</si>
  <si>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</si>
  <si>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</si>
  <si>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</si>
  <si>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</si>
  <si>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</si>
  <si>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</si>
  <si>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</si>
  <si>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</si>
  <si>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</si>
  <si>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</si>
  <si>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</si>
  <si>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</si>
  <si>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</si>
  <si>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</si>
  <si>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</si>
  <si>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</si>
  <si>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</si>
  <si>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</si>
  <si>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</si>
  <si>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</si>
  <si>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</si>
  <si>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</si>
  <si>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</si>
  <si>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</si>
  <si>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</si>
  <si>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</si>
  <si>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</si>
  <si>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</si>
  <si>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</si>
  <si>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</si>
  <si>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</si>
  <si>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</si>
  <si>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</si>
  <si>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</si>
  <si>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</si>
  <si>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</si>
  <si>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</si>
  <si>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</si>
  <si>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</si>
  <si>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</si>
  <si>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</si>
  <si>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</si>
  <si>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</si>
  <si>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</si>
  <si>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</si>
  <si>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</si>
  <si>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</si>
  <si>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</si>
  <si>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</si>
  <si>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</si>
  <si>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</si>
  <si>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</si>
  <si>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</si>
  <si>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</si>
  <si>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</si>
  <si>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</si>
  <si>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</si>
  <si>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</si>
  <si>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</si>
  <si>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</si>
  <si>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</si>
  <si>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</si>
  <si>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</si>
  <si>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</si>
  <si>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</si>
  <si>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</si>
  <si>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</si>
  <si>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</si>
  <si>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</si>
  <si>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</si>
  <si>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</si>
  <si>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</si>
  <si>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</si>
  <si>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</si>
  <si>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</si>
  <si>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</si>
  <si>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</si>
  <si>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</si>
  <si>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</si>
  <si>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</si>
  <si>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</si>
  <si>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</si>
  <si>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</si>
  <si>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</si>
  <si>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</si>
  <si>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</si>
  <si>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</si>
  <si>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</si>
  <si>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</si>
  <si>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</si>
  <si>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</si>
  <si>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</si>
  <si>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</si>
  <si>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</si>
  <si>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</si>
  <si>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</si>
  <si>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</si>
  <si>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</si>
  <si>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</si>
  <si>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</si>
  <si>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</si>
  <si>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</si>
  <si>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</si>
  <si>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</si>
  <si>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</si>
  <si>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</si>
  <si>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</si>
  <si>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</si>
  <si>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</si>
  <si>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</si>
  <si>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</si>
  <si>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</si>
  <si>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</si>
  <si>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</si>
  <si>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</si>
  <si>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</si>
  <si>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</si>
  <si>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</si>
  <si>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</si>
  <si>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</si>
  <si>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</si>
  <si>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</si>
  <si>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</si>
  <si>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</si>
  <si>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</si>
  <si>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</si>
  <si>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</si>
  <si>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</si>
  <si>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</si>
  <si>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</si>
  <si>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</si>
  <si>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</si>
  <si>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</si>
  <si>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</si>
  <si>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</si>
  <si>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</si>
  <si>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</si>
  <si>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</si>
  <si>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</si>
  <si>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</si>
  <si>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</si>
  <si>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</si>
  <si>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</si>
  <si>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</si>
  <si>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</si>
  <si>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</si>
  <si>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</si>
  <si>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</si>
  <si>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</si>
  <si>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</si>
  <si>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</si>
  <si>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</si>
  <si>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</si>
  <si>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</si>
  <si>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</si>
  <si>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</si>
  <si>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</si>
  <si>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</si>
  <si>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</si>
  <si>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</si>
  <si>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</si>
  <si>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</si>
  <si>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</si>
  <si>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</si>
  <si>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</si>
  <si>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</si>
  <si>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</si>
  <si>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</si>
  <si>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</si>
  <si>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</si>
  <si>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</si>
  <si>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</si>
  <si>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</si>
  <si>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</si>
  <si>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</si>
  <si>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</si>
  <si>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</si>
  <si>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</si>
  <si>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</si>
  <si>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</si>
  <si>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</si>
  <si>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</si>
  <si>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</si>
  <si>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</si>
  <si>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</si>
  <si>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</si>
  <si>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</si>
  <si>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</si>
  <si>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</si>
  <si>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</si>
  <si>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</si>
  <si>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</si>
  <si>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</si>
  <si>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</si>
  <si>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</si>
  <si>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</si>
  <si>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</si>
  <si>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</si>
  <si>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</si>
  <si>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</si>
  <si>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</si>
  <si>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</si>
  <si>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</si>
  <si>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</si>
  <si>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</si>
  <si>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</si>
  <si>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</si>
  <si>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</si>
  <si>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</si>
  <si>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</si>
  <si>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</si>
  <si>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</si>
  <si>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</si>
  <si>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</si>
  <si>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</si>
  <si>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</si>
  <si>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</si>
  <si>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</si>
  <si>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</si>
  <si>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</si>
  <si>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</si>
  <si>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</si>
  <si>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</si>
  <si>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</si>
  <si>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</si>
  <si>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</si>
  <si>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</si>
  <si>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</si>
  <si>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</si>
  <si>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</si>
  <si>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</si>
  <si>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</si>
  <si>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</si>
  <si>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</si>
  <si>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</si>
  <si>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</si>
  <si>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</si>
  <si>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</si>
  <si>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</si>
  <si>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</si>
  <si>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</si>
  <si>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</si>
  <si>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</si>
  <si>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</si>
  <si>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</si>
  <si>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</si>
  <si>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</si>
  <si>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</si>
  <si>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</si>
  <si>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</si>
  <si>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</si>
  <si>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</si>
  <si>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</si>
  <si>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</si>
  <si>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</si>
  <si>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</si>
  <si>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</si>
  <si>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</si>
  <si>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</si>
  <si>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</si>
  <si>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</si>
  <si>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</si>
  <si>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</si>
  <si>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</si>
  <si>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</si>
  <si>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</si>
  <si>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</si>
  <si>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</si>
  <si>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</si>
  <si>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</si>
  <si>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</si>
  <si>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</si>
  <si>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</si>
  <si>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</si>
  <si>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</si>
  <si>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</si>
  <si>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</si>
  <si>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</si>
  <si>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</si>
  <si>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</si>
  <si>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</si>
  <si>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</si>
  <si>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</si>
  <si>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</si>
  <si>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</si>
  <si>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</si>
  <si>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</si>
  <si>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</si>
  <si>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</si>
  <si>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</si>
  <si>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</si>
  <si>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</si>
  <si>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</si>
  <si>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</si>
  <si>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</si>
  <si>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</si>
  <si>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</si>
  <si>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</si>
  <si>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</si>
  <si>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</si>
  <si>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</si>
  <si>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</si>
  <si>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</si>
  <si>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</si>
  <si>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</si>
  <si>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</si>
  <si>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</si>
  <si>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</si>
  <si>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</si>
  <si>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</si>
  <si>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</si>
  <si>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</si>
  <si>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</si>
  <si>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</si>
  <si>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</si>
  <si>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</si>
  <si>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</si>
  <si>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</si>
  <si>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</si>
  <si>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</si>
  <si>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</si>
  <si>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</si>
  <si>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</si>
  <si>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</si>
  <si>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</si>
  <si>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</si>
  <si>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</si>
  <si>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</si>
  <si>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</si>
  <si>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</si>
  <si>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</si>
  <si>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</si>
  <si>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</si>
  <si>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</si>
  <si>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</si>
  <si>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</si>
  <si>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</si>
  <si>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</si>
  <si>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</si>
  <si>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</si>
  <si>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</si>
  <si>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</si>
  <si>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</si>
  <si>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</si>
  <si>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</si>
  <si>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</si>
  <si>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</si>
  <si>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</si>
  <si>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</si>
  <si>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</si>
  <si>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</si>
  <si>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</si>
  <si>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</si>
  <si>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</si>
  <si>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</si>
  <si>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</si>
  <si>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</si>
  <si>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</si>
  <si>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</si>
  <si>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</si>
  <si>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</si>
  <si>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</si>
  <si>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</si>
  <si>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</si>
  <si>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</si>
  <si>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</si>
  <si>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</si>
  <si>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</si>
  <si>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</si>
  <si>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</si>
  <si>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</si>
  <si>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</si>
  <si>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</si>
  <si>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</si>
  <si>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</si>
  <si>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</si>
  <si>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</si>
  <si>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</si>
  <si>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</si>
  <si>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</si>
  <si>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</si>
  <si>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</si>
  <si>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</si>
  <si>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</si>
  <si>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</si>
  <si>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</si>
  <si>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</si>
  <si>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</si>
  <si>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</si>
  <si>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</si>
  <si>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</si>
  <si>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</si>
  <si>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</si>
  <si>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</si>
  <si>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</si>
  <si>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</si>
  <si>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</si>
  <si>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</si>
  <si>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</si>
  <si>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</si>
  <si>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</si>
  <si>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</si>
  <si>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</si>
  <si>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</si>
  <si>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</si>
  <si>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</si>
  <si>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</si>
  <si>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</si>
  <si>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</si>
  <si>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</si>
  <si>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</si>
  <si>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</si>
  <si>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</si>
  <si>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</si>
  <si>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</si>
  <si>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</si>
  <si>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</si>
  <si>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</si>
  <si>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</si>
  <si>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</si>
  <si>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</si>
  <si>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</si>
  <si>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</si>
  <si>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</si>
  <si>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</si>
  <si>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</si>
  <si>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</si>
  <si>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</si>
  <si>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</si>
  <si>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</si>
  <si>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</si>
  <si>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</si>
  <si>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</si>
  <si>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</si>
  <si>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</si>
  <si>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</si>
  <si>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</si>
  <si>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</si>
  <si>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</si>
  <si>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</si>
  <si>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</si>
  <si>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</si>
  <si>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</si>
  <si>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</si>
  <si>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</si>
  <si>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</si>
  <si>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</si>
  <si>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</si>
  <si>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</si>
  <si>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</si>
  <si>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</si>
  <si>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</si>
  <si>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</si>
  <si>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</si>
  <si>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</si>
  <si>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</si>
  <si>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</si>
  <si>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</si>
  <si>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</si>
  <si>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</si>
  <si>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</si>
  <si>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</si>
  <si>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</si>
  <si>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</si>
  <si>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</si>
  <si>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</si>
  <si>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</si>
  <si>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</si>
  <si>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</si>
  <si>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</si>
  <si>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</si>
  <si>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</si>
  <si>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</si>
  <si>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</si>
  <si>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</si>
  <si>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</si>
  <si>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</si>
  <si>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</si>
  <si>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</si>
  <si>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</si>
  <si>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</si>
  <si>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</si>
  <si>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</si>
  <si>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</si>
  <si>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</si>
  <si>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</si>
  <si>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</si>
  <si>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</si>
  <si>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</si>
  <si>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</si>
  <si>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</si>
  <si>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</si>
  <si>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</si>
  <si>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</si>
  <si>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</si>
  <si>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</si>
  <si>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</si>
  <si>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</si>
  <si>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</si>
  <si>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</si>
  <si>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</si>
  <si>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</si>
  <si>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</si>
  <si>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</si>
  <si>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</si>
  <si>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</si>
  <si>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</si>
  <si>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</si>
  <si>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</si>
  <si>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</si>
  <si>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</si>
  <si>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</si>
  <si>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</si>
  <si>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</si>
  <si>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</si>
  <si>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</si>
  <si>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</si>
  <si>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</si>
  <si>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</si>
  <si>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</si>
  <si>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</si>
  <si>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</si>
  <si>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</si>
  <si>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</si>
  <si>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</si>
  <si>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</si>
  <si>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</si>
  <si>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</si>
  <si>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</si>
  <si>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</si>
  <si>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</si>
  <si>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</si>
  <si>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</si>
  <si>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</si>
  <si>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</si>
  <si>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</si>
  <si>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</si>
  <si>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</si>
  <si>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</si>
  <si>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</si>
  <si>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</si>
  <si>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</si>
  <si>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</si>
  <si>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</si>
  <si>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</si>
  <si>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</si>
  <si>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</si>
  <si>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</si>
  <si>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</si>
  <si>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</si>
  <si>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</si>
  <si>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</si>
  <si>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</si>
  <si>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</si>
  <si>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</si>
  <si>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</si>
  <si>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</si>
  <si>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</si>
  <si>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</si>
  <si>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</si>
  <si>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</si>
  <si>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</si>
  <si>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</si>
  <si>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</si>
  <si>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</si>
  <si>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</si>
  <si>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</si>
  <si>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</si>
  <si>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</si>
  <si>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</si>
  <si>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</si>
  <si>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</si>
  <si>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</si>
  <si>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</si>
  <si>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</si>
  <si>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</si>
  <si>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</si>
  <si>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</si>
  <si>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</si>
  <si>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</si>
  <si>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</si>
  <si>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</si>
  <si>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</si>
  <si>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</si>
  <si>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</si>
  <si>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</si>
  <si>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</si>
  <si>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</si>
  <si>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</si>
  <si>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</si>
  <si>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</si>
  <si>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</si>
  <si>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</si>
  <si>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</si>
  <si>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</si>
  <si>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</si>
  <si>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</si>
  <si>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</si>
  <si>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</si>
  <si>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</si>
  <si>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</si>
  <si>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</si>
  <si>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</si>
  <si>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</si>
  <si>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</si>
  <si>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</si>
  <si>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</si>
  <si>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</si>
  <si>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</si>
  <si>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</si>
  <si>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</si>
  <si>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</si>
  <si>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</si>
  <si>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</si>
  <si>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</si>
  <si>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</si>
  <si>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</si>
  <si>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</si>
  <si>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</si>
  <si>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</si>
  <si>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</si>
  <si>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</si>
  <si>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</si>
  <si>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</si>
  <si>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</si>
  <si>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</si>
  <si>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</si>
  <si>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</si>
  <si>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</si>
  <si>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</si>
  <si>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</si>
  <si>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</si>
  <si>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</si>
  <si>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</si>
  <si>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</si>
  <si>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</si>
  <si>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</si>
  <si>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</si>
  <si>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</si>
  <si>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</si>
  <si>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</si>
  <si>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</si>
  <si>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</si>
  <si>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</si>
  <si>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</si>
  <si>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</si>
  <si>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</si>
  <si>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</si>
  <si>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</si>
  <si>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</si>
  <si>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</si>
  <si>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</si>
  <si>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</si>
  <si>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</si>
  <si>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</si>
  <si>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</si>
  <si>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</si>
  <si>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</si>
  <si>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</si>
  <si>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</si>
  <si>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</si>
  <si>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</si>
  <si>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</si>
  <si>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</si>
  <si>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</si>
  <si>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</si>
  <si>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</si>
  <si>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</si>
  <si>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</si>
  <si>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</si>
  <si>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</si>
  <si>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</si>
  <si>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</si>
  <si>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</si>
  <si>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</si>
  <si>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</si>
  <si>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</si>
  <si>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</si>
  <si>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</si>
  <si>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</si>
  <si>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</si>
  <si>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</si>
  <si>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</si>
  <si>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</si>
  <si>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</si>
  <si>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</si>
  <si>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</si>
  <si>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</si>
  <si>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</si>
  <si>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</si>
  <si>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</si>
  <si>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</si>
  <si>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</si>
  <si>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</si>
  <si>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</si>
  <si>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</si>
  <si>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</si>
  <si>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</si>
  <si>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</si>
  <si>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</si>
  <si>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</si>
  <si>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</si>
  <si>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</si>
  <si>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</si>
  <si>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</si>
  <si>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</si>
  <si>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</si>
  <si>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</si>
  <si>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</si>
  <si>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</si>
  <si>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</si>
  <si>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</si>
  <si>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</si>
  <si>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</si>
  <si>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</si>
  <si>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</si>
  <si>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</si>
  <si>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</si>
  <si>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</si>
  <si>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</si>
  <si>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</si>
  <si>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</si>
  <si>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</si>
  <si>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</si>
  <si>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</si>
  <si>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</si>
  <si>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</si>
  <si>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</si>
  <si>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</si>
  <si>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</si>
  <si>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</si>
  <si>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</si>
  <si>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</si>
  <si>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</si>
  <si>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</si>
  <si>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</si>
  <si>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</si>
  <si>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</si>
  <si>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</si>
  <si>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</si>
  <si>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</si>
  <si>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</si>
  <si>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</si>
  <si>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</si>
  <si>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</si>
  <si>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</si>
  <si>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</si>
  <si>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</si>
  <si>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</si>
  <si>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</si>
  <si>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</si>
  <si>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</si>
  <si>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</si>
  <si>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</si>
  <si>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</si>
  <si>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</si>
  <si>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</si>
  <si>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</si>
  <si>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</si>
  <si>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</si>
  <si>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</si>
  <si>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</si>
  <si>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</si>
  <si>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</si>
  <si>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</si>
  <si>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</si>
  <si>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</si>
  <si>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</si>
  <si>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</si>
  <si>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</si>
  <si>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</si>
  <si>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</si>
  <si>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</si>
  <si>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</si>
  <si>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</si>
  <si>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</si>
  <si>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</si>
  <si>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</si>
  <si>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</si>
  <si>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</si>
  <si>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</si>
  <si>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</si>
  <si>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</si>
  <si>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</si>
  <si>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</si>
  <si>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</si>
  <si>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</si>
  <si>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</si>
  <si>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</si>
  <si>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</si>
  <si>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</si>
  <si>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</si>
  <si>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</si>
  <si>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</si>
  <si>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</si>
  <si>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</si>
  <si>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</si>
  <si>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</si>
  <si>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</si>
  <si>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</si>
  <si>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</si>
  <si>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</si>
  <si>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</si>
  <si>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</si>
  <si>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</si>
  <si>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</si>
  <si>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</si>
  <si>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</si>
  <si>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</si>
  <si>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</si>
  <si>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</si>
  <si>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</si>
  <si>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</si>
  <si>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</si>
  <si>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</si>
  <si>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</si>
  <si>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</si>
  <si>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</si>
  <si>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</si>
  <si>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</si>
  <si>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</si>
  <si>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</si>
  <si>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</si>
  <si>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</si>
  <si>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</si>
  <si>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</si>
  <si>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</si>
  <si>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</si>
  <si>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</si>
  <si>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</si>
  <si>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</si>
  <si>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</si>
  <si>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</si>
  <si>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</si>
  <si>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</si>
  <si>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</si>
  <si>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</si>
  <si>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</si>
  <si>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</si>
  <si>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</si>
  <si>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</si>
  <si>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</si>
  <si>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</si>
  <si>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</si>
  <si>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</si>
  <si>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</si>
  <si>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</si>
  <si>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</si>
  <si>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</si>
  <si>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</si>
  <si>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</si>
  <si>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</si>
  <si>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</si>
  <si>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</si>
  <si>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</si>
  <si>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</si>
  <si>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</si>
  <si>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</si>
  <si>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</si>
  <si>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</si>
  <si>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</si>
  <si>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</si>
  <si>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</si>
  <si>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</si>
  <si>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</si>
  <si>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</si>
  <si>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</si>
  <si>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</si>
  <si>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</si>
  <si>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</si>
  <si>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</si>
  <si>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</si>
  <si>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</si>
  <si>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</si>
  <si>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</si>
  <si>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</si>
  <si>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</si>
  <si>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</si>
  <si>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</si>
  <si>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</si>
  <si>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</si>
  <si>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</si>
  <si>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</si>
  <si>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</si>
  <si>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</si>
  <si>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</si>
  <si>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</si>
  <si>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</si>
  <si>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</si>
  <si>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</si>
  <si>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</si>
  <si>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</si>
  <si>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</si>
  <si>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</si>
  <si>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</si>
  <si>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</si>
  <si>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</si>
  <si>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</si>
  <si>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</si>
  <si>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</si>
  <si>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</si>
  <si>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</si>
  <si>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</si>
  <si>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</si>
  <si>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</si>
  <si>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</si>
  <si>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</si>
  <si>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</si>
  <si>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</si>
  <si>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</si>
  <si>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</si>
  <si>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</si>
  <si>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</si>
  <si>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</si>
  <si>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</si>
  <si>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</si>
  <si>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</si>
  <si>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</si>
  <si>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</si>
  <si>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</si>
  <si>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</si>
  <si>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</si>
  <si>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</si>
  <si>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</si>
  <si>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</si>
  <si>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</si>
  <si>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</si>
  <si>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</si>
  <si>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</si>
  <si>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</si>
  <si>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</si>
  <si>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</si>
  <si>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</si>
  <si>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</si>
  <si>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</si>
  <si>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</si>
  <si>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</si>
  <si>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</si>
  <si>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</si>
  <si>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</si>
  <si>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</si>
  <si>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</si>
  <si>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</si>
  <si>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</si>
  <si>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</si>
  <si>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</si>
  <si>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</si>
  <si>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</si>
  <si>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</si>
  <si>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</si>
  <si>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</si>
  <si>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</si>
  <si>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</si>
  <si>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</si>
  <si>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</si>
  <si>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</si>
  <si>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</si>
  <si>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</si>
  <si>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</si>
  <si>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</si>
  <si>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</si>
  <si>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</si>
  <si>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</si>
  <si>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</si>
  <si>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</si>
  <si>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</si>
  <si>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</si>
  <si>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</si>
  <si>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</si>
  <si>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</si>
  <si>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</si>
  <si>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</si>
  <si>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</si>
  <si>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</si>
  <si>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</si>
  <si>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</si>
  <si>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</si>
  <si>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</si>
  <si>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</si>
  <si>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</si>
  <si>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</si>
  <si>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</si>
  <si>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</si>
  <si>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</si>
  <si>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</si>
  <si>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</si>
  <si>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</si>
  <si>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</si>
  <si>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</si>
  <si>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</si>
  <si>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</si>
  <si>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</si>
  <si>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</si>
  <si>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</si>
  <si>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</si>
  <si>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</si>
  <si>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</si>
  <si>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</si>
  <si>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</si>
  <si>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</si>
  <si>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</si>
  <si>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</si>
  <si>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</si>
  <si>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</si>
  <si>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</si>
  <si>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</si>
  <si>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</si>
  <si>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</si>
  <si>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</si>
  <si>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</si>
  <si>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</si>
  <si>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</si>
  <si>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</si>
  <si>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</si>
  <si>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</si>
  <si>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</si>
  <si>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</si>
  <si>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</si>
  <si>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</si>
  <si>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</si>
  <si>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</si>
  <si>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</si>
  <si>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</si>
  <si>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</si>
  <si>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</si>
  <si>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</si>
  <si>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</si>
  <si>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</si>
  <si>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</si>
  <si>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</si>
  <si>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</si>
  <si>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</si>
  <si>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</si>
  <si>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</si>
  <si>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</si>
  <si>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</si>
  <si>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</si>
  <si>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</si>
  <si>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</si>
  <si>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</si>
  <si>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</si>
  <si>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</si>
  <si>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</si>
  <si>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</si>
  <si>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</si>
  <si>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</si>
  <si>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</si>
  <si>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</si>
  <si>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</si>
  <si>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</si>
  <si>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</si>
  <si>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</si>
  <si>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</si>
  <si>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</si>
  <si>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</si>
  <si>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</si>
  <si>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</si>
  <si>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</si>
  <si>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</si>
  <si>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</si>
  <si>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</si>
  <si>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</si>
  <si>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</si>
  <si>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</si>
  <si>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</si>
  <si>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</si>
  <si>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</si>
  <si>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</si>
  <si>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</si>
  <si>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</si>
  <si>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</si>
  <si>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</si>
  <si>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</si>
  <si>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</si>
  <si>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</si>
  <si>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</si>
  <si>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</si>
  <si>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</si>
  <si>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</si>
  <si>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</si>
  <si>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</si>
  <si>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</si>
  <si>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</si>
  <si>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</si>
  <si>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</si>
  <si>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</si>
  <si>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</si>
  <si>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</si>
  <si>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</si>
  <si>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</si>
  <si>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</si>
  <si>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</si>
  <si>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</si>
  <si>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</si>
  <si>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</si>
  <si>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</si>
  <si>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</si>
  <si>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</si>
  <si>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</si>
  <si>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</si>
  <si>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</si>
  <si>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</si>
  <si>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</si>
  <si>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</si>
  <si>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</si>
  <si>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</si>
  <si>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</si>
  <si>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</si>
  <si>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</si>
  <si>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</si>
  <si>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</si>
  <si>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</si>
  <si>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</si>
  <si>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</si>
  <si>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</si>
  <si>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</si>
  <si>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</si>
  <si>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</si>
  <si>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</si>
  <si>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</si>
  <si>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</si>
  <si>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</si>
  <si>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</si>
  <si>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</si>
  <si>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</si>
  <si>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</si>
  <si>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</si>
  <si>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</si>
  <si>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</si>
  <si>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</si>
  <si>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</si>
  <si>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</si>
  <si>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</si>
  <si>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</si>
  <si>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</si>
  <si>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</si>
  <si>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</si>
  <si>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</si>
  <si>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</si>
  <si>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</si>
  <si>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</si>
  <si>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</si>
  <si>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</si>
  <si>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</si>
  <si>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</si>
  <si>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</si>
  <si>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</si>
  <si>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</si>
  <si>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</si>
  <si>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</si>
  <si>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</si>
  <si>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</si>
  <si>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</si>
  <si>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</si>
  <si>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</si>
  <si>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</si>
  <si>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</si>
  <si>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</si>
  <si>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</si>
  <si>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</si>
  <si>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</si>
  <si>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</si>
  <si>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</si>
  <si>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</si>
  <si>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</si>
  <si>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</si>
  <si>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</si>
  <si>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</si>
  <si>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</si>
  <si>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</si>
  <si>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</si>
  <si>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</si>
  <si>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</si>
  <si>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</si>
  <si>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</si>
  <si>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</si>
  <si>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</si>
  <si>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</si>
  <si>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</si>
  <si>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</si>
  <si>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</si>
  <si>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</si>
  <si>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</si>
  <si>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</si>
  <si>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</si>
  <si>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</si>
  <si>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</si>
  <si>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</si>
  <si>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</si>
  <si>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</si>
  <si>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</si>
  <si>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</si>
  <si>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</si>
  <si>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</si>
  <si>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</si>
  <si>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</si>
  <si>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</si>
  <si>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</si>
  <si>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</si>
  <si>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</si>
  <si>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</si>
  <si>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</si>
  <si>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</si>
  <si>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</si>
  <si>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</si>
  <si>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</si>
  <si>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</si>
  <si>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</si>
  <si>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</si>
  <si>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</si>
  <si>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</si>
  <si>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</si>
  <si>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</si>
  <si>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</si>
  <si>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</si>
  <si>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</si>
  <si>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</si>
  <si>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</si>
  <si>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</si>
  <si>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</si>
  <si>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</si>
  <si>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</si>
  <si>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</si>
  <si>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</si>
  <si>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</si>
  <si>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</si>
  <si>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</si>
  <si>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</si>
  <si>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</si>
  <si>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</si>
  <si>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</si>
  <si>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</si>
  <si>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</si>
  <si>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</si>
  <si>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</si>
  <si>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</si>
  <si>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</si>
  <si>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</si>
  <si>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</si>
  <si>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</si>
  <si>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</si>
  <si>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</si>
  <si>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</si>
  <si>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</si>
  <si>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</si>
  <si>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</si>
  <si>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</si>
  <si>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</si>
  <si>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</si>
  <si>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</si>
  <si>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</si>
  <si>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</si>
  <si>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</si>
  <si>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</si>
  <si>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</si>
  <si>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</si>
  <si>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</si>
  <si>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</si>
  <si>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</si>
  <si>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</si>
  <si>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</si>
  <si>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</si>
  <si>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</si>
  <si>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</si>
  <si>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</si>
  <si>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</si>
  <si>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</si>
  <si>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</si>
  <si>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</si>
  <si>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</si>
  <si>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</si>
  <si>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</si>
  <si>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</si>
  <si>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</si>
  <si>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</si>
  <si>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</si>
  <si>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</si>
  <si>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</si>
  <si>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</si>
  <si>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</si>
  <si>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</si>
  <si>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</si>
  <si>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</si>
  <si>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</si>
  <si>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</si>
  <si>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</si>
  <si>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</si>
  <si>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</si>
  <si>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</si>
  <si>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</si>
  <si>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</si>
  <si>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</si>
  <si>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</si>
  <si>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</si>
  <si>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</si>
  <si>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</si>
  <si>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</si>
  <si>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</si>
  <si>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</si>
  <si>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</si>
  <si>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</si>
  <si>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</si>
  <si>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</si>
  <si>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</si>
  <si>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</si>
  <si>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</si>
  <si>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</si>
  <si>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</si>
  <si>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</si>
  <si>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</si>
  <si>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</si>
  <si>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</si>
  <si>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</si>
  <si>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</si>
  <si>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</si>
  <si>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</si>
  <si>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</si>
  <si>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</si>
  <si>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</si>
  <si>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</si>
  <si>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</si>
  <si>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</si>
  <si>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</si>
  <si>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</si>
  <si>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</si>
  <si>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</si>
  <si>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</si>
  <si>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</si>
  <si>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</si>
  <si>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</si>
  <si>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</si>
  <si>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</si>
  <si>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</si>
  <si>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</si>
  <si>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</si>
  <si>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</si>
  <si>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</si>
  <si>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</si>
  <si>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</si>
  <si>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</si>
  <si>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</si>
  <si>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</si>
  <si>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</si>
  <si>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</si>
  <si>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</si>
  <si>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</si>
  <si>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</si>
  <si>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</si>
  <si>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</si>
  <si>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</si>
  <si>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</si>
  <si>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</si>
  <si>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</si>
  <si>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</si>
  <si>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</si>
  <si>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</si>
  <si>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</si>
  <si>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</si>
  <si>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</si>
  <si>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</si>
  <si>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</si>
  <si>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</si>
  <si>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</si>
  <si>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</si>
  <si>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</si>
  <si>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</si>
  <si>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</si>
  <si>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</si>
  <si>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</si>
  <si>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</si>
  <si>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</si>
  <si>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</si>
  <si>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</si>
  <si>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</si>
  <si>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</si>
  <si>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</si>
  <si>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</si>
  <si>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</si>
  <si>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</si>
  <si>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</si>
  <si>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</si>
  <si>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</si>
  <si>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</si>
  <si>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</si>
  <si>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</si>
  <si>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</si>
  <si>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</si>
  <si>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</si>
  <si>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</si>
  <si>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</si>
  <si>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</si>
  <si>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</si>
  <si>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</si>
  <si>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</si>
  <si>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</si>
  <si>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</si>
  <si>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</si>
  <si>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</si>
  <si>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</si>
  <si>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</si>
  <si>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</si>
  <si>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</si>
  <si>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</si>
  <si>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</si>
  <si>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</si>
  <si>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</si>
  <si>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</si>
  <si>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</si>
  <si>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</si>
  <si>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</si>
  <si>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</si>
  <si>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</si>
  <si>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</si>
  <si>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</si>
  <si>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</si>
  <si>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</si>
  <si>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</si>
  <si>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</si>
  <si>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</si>
  <si>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</si>
  <si>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</si>
  <si>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</si>
  <si>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</si>
  <si>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</si>
  <si>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</si>
  <si>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</si>
  <si>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</si>
  <si>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</si>
  <si>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</si>
  <si>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</si>
  <si>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</si>
  <si>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</si>
  <si>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</si>
  <si>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</si>
  <si>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</si>
  <si>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</si>
  <si>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</si>
  <si>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</si>
  <si>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</si>
  <si>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</si>
  <si>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</si>
  <si>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</si>
  <si>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</si>
  <si>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</si>
  <si>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</si>
  <si>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</si>
  <si>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</si>
  <si>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</si>
  <si>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</si>
  <si>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</si>
  <si>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</si>
  <si>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</si>
  <si>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</si>
  <si>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</si>
  <si>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</si>
  <si>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</si>
  <si>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</si>
  <si>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</si>
  <si>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</si>
  <si>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</si>
  <si>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</si>
  <si>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</si>
  <si>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</si>
  <si>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</si>
  <si>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</si>
  <si>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</si>
  <si>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</si>
  <si>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</si>
  <si>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</si>
  <si>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</si>
  <si>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</si>
  <si>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</si>
  <si>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</si>
  <si>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</si>
  <si>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</si>
  <si>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</si>
  <si>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</si>
  <si>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</si>
  <si>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</si>
  <si>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</si>
  <si>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</si>
  <si>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</si>
  <si>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</si>
  <si>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</si>
  <si>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</si>
  <si>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</si>
  <si>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</si>
  <si>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</si>
  <si>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</si>
  <si>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</si>
  <si>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</si>
  <si>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</si>
  <si>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</si>
  <si>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</si>
  <si>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</si>
  <si>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</si>
  <si>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</si>
  <si>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</si>
  <si>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</si>
  <si>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</si>
  <si>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</si>
  <si>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</si>
  <si>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</si>
  <si>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</si>
  <si>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</si>
  <si>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</si>
  <si>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</si>
  <si>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</si>
  <si>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</si>
  <si>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</si>
  <si>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</si>
  <si>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</si>
  <si>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</si>
  <si>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</si>
  <si>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</si>
  <si>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</si>
  <si>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</si>
  <si>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</si>
  <si>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</si>
  <si>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</si>
  <si>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</si>
  <si>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</si>
  <si>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</si>
  <si>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</si>
  <si>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</si>
  <si>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</si>
  <si>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</si>
  <si>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</si>
  <si>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</si>
  <si>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</si>
  <si>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</si>
  <si>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</si>
  <si>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</si>
  <si>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</si>
  <si>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</si>
  <si>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</si>
  <si>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</si>
  <si>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</si>
  <si>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</si>
  <si>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</si>
  <si>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</si>
  <si>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</si>
  <si>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</si>
  <si>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</si>
  <si>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</si>
  <si>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</si>
  <si>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</si>
  <si>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</si>
  <si>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</si>
  <si>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</si>
  <si>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</si>
  <si>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</si>
  <si>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</si>
  <si>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</si>
  <si>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</si>
  <si>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</si>
  <si>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</si>
  <si>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</si>
  <si>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</si>
  <si>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</si>
  <si>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</si>
  <si>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</si>
  <si>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</si>
  <si>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</si>
  <si>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</si>
  <si>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</si>
  <si>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</si>
  <si>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</si>
  <si>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</si>
  <si>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</si>
  <si>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</si>
  <si>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</si>
  <si>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</si>
  <si>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</si>
  <si>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</si>
  <si>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</si>
  <si>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</si>
  <si>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</si>
  <si>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</si>
  <si>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</si>
  <si>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</si>
  <si>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</si>
  <si>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</si>
  <si>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</si>
  <si>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</si>
  <si>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</si>
  <si>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</si>
  <si>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</si>
  <si>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</si>
  <si>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</si>
  <si>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</si>
  <si>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</si>
  <si>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</si>
  <si>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</si>
  <si>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</si>
  <si>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</si>
  <si>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</si>
  <si>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</si>
  <si>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</si>
  <si>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</si>
  <si>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</si>
  <si>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</si>
  <si>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</si>
  <si>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</si>
  <si>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</si>
  <si>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</si>
  <si>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</si>
  <si>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</si>
  <si>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</si>
  <si>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</si>
  <si>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</si>
  <si>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</si>
  <si>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</si>
  <si>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</si>
  <si>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</si>
  <si>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</si>
  <si>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</si>
  <si>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</si>
  <si>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</si>
  <si>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</si>
  <si>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</si>
  <si>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</si>
  <si>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</si>
  <si>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</si>
  <si>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</si>
  <si>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</si>
  <si>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</si>
  <si>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</si>
  <si>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</si>
  <si>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</si>
  <si>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</si>
  <si>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</si>
  <si>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</si>
  <si>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</si>
  <si>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</si>
  <si>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</si>
  <si>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</si>
  <si>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</si>
  <si>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</si>
  <si>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</si>
  <si>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</si>
  <si>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</si>
  <si>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</si>
  <si>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</si>
  <si>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</si>
  <si>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</si>
  <si>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</si>
  <si>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</si>
  <si>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</si>
  <si>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</si>
  <si>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</si>
  <si>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</si>
  <si>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</si>
  <si>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</si>
  <si>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</si>
  <si>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</si>
  <si>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</si>
  <si>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</si>
  <si>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</si>
  <si>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</si>
  <si>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</si>
  <si>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</si>
  <si>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</si>
  <si>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</si>
  <si>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</si>
  <si>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</si>
  <si>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</si>
  <si>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</si>
  <si>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</si>
  <si>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</si>
  <si>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</si>
  <si>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</si>
  <si>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</si>
  <si>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</si>
  <si>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</si>
  <si>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</si>
  <si>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</si>
  <si>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</si>
  <si>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</si>
  <si>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</si>
  <si>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</si>
  <si>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</si>
  <si>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</si>
  <si>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</si>
  <si>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</si>
  <si>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</si>
  <si>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</si>
  <si>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</si>
  <si>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</si>
  <si>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</si>
  <si>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</si>
  <si>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</si>
  <si>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</si>
  <si>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</si>
  <si>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</si>
  <si>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</si>
  <si>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</si>
  <si>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</si>
  <si>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</si>
  <si>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</si>
  <si>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</si>
  <si>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</si>
  <si>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</si>
  <si>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</si>
  <si>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</si>
  <si>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</si>
  <si>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</si>
  <si>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</si>
  <si>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</si>
  <si>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</si>
  <si>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</si>
  <si>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</si>
  <si>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</si>
  <si>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</si>
  <si>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</si>
  <si>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</si>
  <si>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</si>
  <si>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</si>
  <si>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</si>
  <si>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</si>
  <si>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</si>
  <si>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</si>
  <si>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</si>
  <si>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</si>
  <si>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</si>
  <si>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</si>
  <si>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</si>
  <si>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</si>
  <si>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</si>
  <si>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</si>
  <si>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</si>
  <si>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</si>
  <si>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</si>
  <si>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</si>
  <si>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</si>
  <si>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</si>
  <si>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</si>
  <si>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</si>
  <si>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</si>
  <si>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</si>
  <si>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</si>
  <si>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</si>
  <si>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</si>
  <si>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</si>
  <si>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</si>
  <si>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</si>
  <si>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</si>
  <si>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</si>
  <si>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</si>
  <si>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</si>
  <si>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</si>
  <si>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</si>
  <si>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</si>
  <si>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</si>
  <si>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</si>
  <si>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</si>
  <si>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</si>
  <si>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</si>
  <si>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</si>
  <si>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</si>
  <si>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</si>
  <si>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</si>
  <si>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</si>
  <si>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</si>
  <si>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</si>
  <si>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</si>
  <si>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</si>
  <si>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</si>
  <si>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</si>
  <si>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</si>
  <si>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</si>
  <si>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</si>
  <si>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</si>
  <si>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</si>
  <si>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</si>
  <si>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</si>
  <si>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</si>
  <si>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</si>
  <si>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</si>
  <si>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</si>
  <si>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</si>
  <si>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</si>
  <si>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</si>
  <si>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</si>
  <si>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</si>
  <si>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</si>
  <si>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</si>
  <si>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</si>
  <si>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</si>
  <si>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</si>
  <si>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</si>
  <si>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</si>
  <si>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</si>
  <si>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</si>
  <si>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</si>
  <si>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</si>
  <si>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</si>
  <si>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</si>
  <si>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</si>
  <si>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</si>
  <si>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</si>
  <si>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</si>
  <si>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</si>
  <si>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</si>
  <si>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</si>
  <si>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</si>
  <si>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</si>
  <si>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</si>
  <si>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</si>
  <si>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</si>
  <si>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</si>
  <si>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</si>
  <si>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</si>
  <si>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</si>
  <si>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</si>
  <si>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</si>
  <si>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</si>
  <si>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</si>
  <si>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</si>
  <si>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</si>
  <si>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</si>
  <si>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</si>
  <si>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</si>
  <si>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</si>
  <si>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</si>
  <si>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</si>
  <si>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</si>
  <si>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</si>
  <si>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</si>
  <si>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</si>
  <si>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</si>
  <si>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</si>
  <si>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</si>
  <si>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</si>
  <si>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</si>
  <si>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</si>
  <si>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</si>
  <si>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</si>
  <si>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</si>
  <si>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</si>
  <si>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</si>
  <si>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</si>
  <si>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</si>
  <si>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</si>
  <si>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</si>
  <si>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</si>
  <si>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</si>
  <si>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</si>
  <si>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</si>
  <si>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</si>
  <si>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</si>
  <si>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</si>
  <si>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</si>
  <si>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</si>
  <si>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</si>
  <si>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</si>
  <si>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</si>
  <si>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</si>
  <si>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</si>
  <si>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</si>
  <si>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</si>
  <si>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</si>
  <si>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</si>
  <si>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</si>
  <si>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</si>
  <si>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</si>
  <si>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</si>
  <si>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</si>
  <si>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</si>
  <si>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</si>
  <si>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</si>
  <si>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</si>
  <si>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</si>
  <si>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</si>
  <si>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</si>
  <si>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</si>
  <si>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</si>
  <si>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</si>
  <si>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</si>
  <si>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</si>
  <si>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</si>
  <si>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</si>
  <si>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</si>
  <si>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</si>
  <si>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</si>
  <si>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</si>
  <si>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</si>
  <si>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</si>
  <si>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</si>
  <si>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</si>
  <si>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</si>
  <si>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</si>
  <si>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</si>
  <si>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</si>
  <si>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</si>
  <si>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</si>
  <si>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</si>
  <si>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</si>
  <si>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</si>
  <si>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</si>
  <si>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</si>
  <si>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</si>
  <si>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</si>
  <si>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</si>
  <si>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</si>
  <si>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</si>
  <si>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</si>
  <si>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</si>
  <si>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</si>
  <si>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</si>
  <si>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</si>
  <si>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</si>
  <si>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</si>
  <si>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</si>
  <si>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</si>
  <si>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</si>
  <si>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</si>
  <si>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</si>
  <si>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</si>
  <si>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</si>
  <si>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</si>
  <si>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</si>
  <si>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</si>
  <si>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</si>
  <si>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</si>
  <si>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</si>
  <si>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</si>
  <si>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</si>
  <si>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</si>
  <si>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</si>
  <si>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</si>
  <si>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</si>
  <si>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</si>
  <si>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</si>
  <si>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</si>
  <si>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</si>
  <si>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</si>
  <si>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</si>
  <si>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</si>
  <si>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</si>
  <si>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</si>
  <si>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</si>
  <si>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</si>
  <si>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</si>
  <si>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</si>
  <si>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</si>
  <si>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</si>
  <si>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</si>
  <si>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</si>
  <si>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</si>
  <si>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</si>
  <si>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</si>
  <si>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</si>
  <si>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</si>
  <si>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</si>
  <si>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</si>
  <si>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</si>
  <si>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</si>
  <si>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</si>
  <si>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</si>
  <si>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</si>
  <si>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</si>
  <si>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</si>
  <si>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</si>
  <si>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</si>
  <si>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</si>
  <si>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</si>
  <si>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</si>
  <si>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</si>
  <si>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</si>
  <si>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</si>
  <si>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</si>
  <si>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</si>
  <si>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</si>
  <si>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</si>
  <si>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</si>
  <si>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</si>
  <si>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</si>
  <si>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</si>
  <si>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</si>
  <si>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</si>
  <si>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</si>
  <si>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</si>
  <si>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</si>
  <si>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</si>
  <si>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</si>
  <si>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</si>
  <si>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</si>
  <si>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</si>
  <si>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</si>
  <si>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</si>
  <si>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</si>
  <si>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</si>
  <si>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</si>
  <si>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</si>
  <si>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</si>
  <si>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</si>
  <si>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</si>
  <si>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</si>
  <si>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</si>
  <si>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</si>
  <si>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</si>
  <si>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</si>
  <si>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</si>
  <si>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</si>
  <si>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</si>
  <si>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</si>
  <si>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</si>
  <si>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</si>
  <si>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</si>
  <si>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</si>
  <si>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</si>
  <si>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</si>
  <si>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</si>
  <si>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</si>
  <si>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</si>
  <si>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</si>
  <si>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</si>
  <si>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</si>
  <si>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</si>
  <si>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</si>
  <si>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</si>
  <si>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</si>
  <si>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</si>
  <si>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</si>
  <si>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</si>
  <si>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</si>
  <si>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</si>
  <si>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</si>
  <si>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</si>
  <si>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</si>
  <si>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</si>
  <si>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</si>
  <si>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</si>
  <si>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</si>
  <si>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</si>
  <si>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</si>
  <si>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</si>
  <si>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</si>
  <si>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</si>
  <si>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</si>
  <si>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</si>
  <si>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</si>
  <si>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</si>
  <si>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</si>
  <si>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</si>
  <si>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</si>
  <si>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</si>
  <si>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</si>
  <si>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</si>
  <si>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</si>
  <si>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</si>
  <si>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</si>
  <si>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</si>
  <si>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</si>
  <si>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</si>
  <si>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</si>
  <si>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</si>
  <si>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</si>
  <si>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</si>
  <si>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</si>
  <si>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</si>
  <si>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</si>
  <si>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</si>
  <si>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</si>
  <si>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</si>
  <si>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</si>
  <si>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</si>
  <si>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</si>
  <si>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</si>
  <si>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</si>
  <si>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</si>
  <si>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</si>
  <si>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</si>
  <si>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</si>
  <si>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</si>
  <si>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</si>
  <si>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</si>
  <si>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</si>
  <si>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</si>
  <si>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</si>
  <si>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</si>
  <si>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</si>
  <si>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</si>
  <si>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</si>
  <si>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</si>
  <si>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</si>
  <si>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</si>
  <si>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</si>
  <si>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</si>
  <si>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</si>
  <si>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</si>
  <si>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</si>
  <si>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</si>
  <si>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</si>
  <si>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</si>
  <si>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</si>
  <si>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</si>
  <si>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</si>
  <si>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</si>
  <si>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</si>
  <si>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</si>
  <si>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</si>
  <si>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</si>
  <si>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</si>
  <si>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</si>
  <si>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</si>
  <si>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</si>
  <si>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</si>
  <si>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</si>
  <si>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</si>
  <si>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</si>
  <si>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</si>
  <si>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</si>
  <si>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</si>
  <si>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</si>
  <si>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</si>
  <si>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</si>
  <si>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</si>
  <si>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</si>
  <si>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</si>
  <si>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</si>
  <si>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</si>
  <si>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</si>
  <si>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</si>
  <si>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</si>
  <si>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</si>
  <si>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</si>
  <si>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</si>
  <si>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</si>
  <si>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</si>
  <si>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</si>
  <si>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</si>
  <si>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</si>
  <si>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</si>
  <si>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</si>
  <si>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</si>
  <si>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</si>
  <si>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</si>
  <si>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</si>
  <si>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</si>
  <si>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</si>
  <si>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</si>
  <si>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</si>
  <si>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</si>
  <si>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</si>
  <si>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</si>
  <si>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</si>
  <si>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</si>
  <si>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</si>
  <si>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</si>
  <si>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</si>
  <si>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</si>
  <si>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</si>
  <si>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</si>
  <si>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</si>
  <si>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</si>
  <si>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</si>
  <si>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</si>
  <si>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</si>
  <si>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</si>
  <si>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</si>
  <si>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</si>
  <si>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</si>
  <si>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</si>
  <si>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</si>
  <si>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</si>
  <si>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</si>
  <si>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</si>
  <si>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</si>
  <si>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</si>
  <si>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</si>
  <si>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</si>
  <si>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</si>
  <si>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</si>
  <si>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</si>
  <si>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</si>
  <si>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</si>
  <si>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</si>
  <si>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</si>
  <si>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</si>
  <si>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</si>
  <si>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</si>
  <si>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</si>
  <si>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</si>
  <si>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</si>
  <si>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</si>
  <si>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</si>
  <si>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</si>
  <si>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</si>
  <si>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</si>
  <si>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</si>
  <si>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</si>
  <si>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</si>
  <si>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</si>
  <si>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</si>
  <si>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</si>
  <si>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</si>
  <si>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</si>
  <si>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</si>
  <si>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</si>
  <si>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</si>
  <si>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</si>
  <si>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</si>
  <si>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</si>
  <si>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</si>
  <si>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</si>
  <si>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</si>
  <si>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</si>
  <si>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</si>
  <si>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</si>
  <si>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</si>
  <si>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</si>
  <si>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</si>
  <si>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</si>
  <si>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</si>
  <si>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</si>
  <si>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</si>
  <si>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</si>
  <si>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</si>
  <si>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</si>
  <si>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</si>
  <si>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</si>
  <si>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</si>
  <si>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</si>
  <si>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</si>
  <si>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</si>
  <si>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</si>
  <si>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</si>
  <si>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</si>
  <si>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</si>
  <si>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</si>
  <si>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</si>
  <si>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</si>
  <si>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</si>
  <si>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</si>
  <si>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</si>
  <si>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</si>
  <si>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</si>
  <si>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</si>
  <si>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</si>
  <si>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</si>
  <si>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</si>
  <si>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</si>
  <si>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</si>
  <si>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</si>
  <si>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</si>
  <si>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</si>
  <si>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</si>
  <si>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</si>
  <si>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</si>
  <si>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</si>
  <si>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</si>
  <si>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</si>
  <si>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</si>
  <si>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</si>
  <si>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</si>
  <si>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</si>
  <si>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</si>
  <si>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</si>
  <si>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</si>
  <si>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</si>
  <si>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</si>
  <si>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</si>
  <si>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</si>
  <si>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</si>
  <si>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</si>
  <si>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</si>
  <si>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</si>
  <si>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</si>
  <si>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</si>
  <si>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</si>
  <si>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</si>
  <si>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</si>
  <si>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</si>
  <si>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</si>
  <si>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</si>
  <si>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</si>
  <si>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</si>
  <si>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</si>
  <si>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</si>
  <si>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</si>
  <si>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</si>
  <si>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</si>
  <si>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</si>
  <si>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</si>
  <si>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</si>
  <si>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</si>
  <si>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</si>
  <si>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</si>
  <si>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</si>
  <si>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</si>
  <si>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</si>
  <si>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</si>
  <si>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</si>
  <si>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</si>
  <si>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</si>
  <si>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</si>
  <si>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</si>
  <si>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</si>
  <si>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</si>
  <si>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</si>
  <si>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</si>
  <si>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</si>
  <si>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</si>
  <si>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</si>
  <si>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</si>
  <si>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</si>
  <si>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</si>
  <si>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</si>
  <si>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</si>
  <si>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</si>
  <si>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</si>
  <si>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</si>
  <si>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</si>
  <si>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</si>
  <si>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</si>
  <si>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</si>
  <si>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</si>
  <si>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</si>
  <si>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</si>
  <si>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</si>
  <si>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</si>
  <si>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</si>
  <si>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</si>
  <si>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</si>
  <si>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</si>
  <si>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</si>
  <si>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</si>
  <si>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</si>
  <si>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</si>
  <si>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</si>
  <si>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</si>
  <si>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</si>
  <si>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</si>
  <si>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</si>
  <si>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</si>
  <si>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</si>
  <si>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</si>
  <si>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</si>
  <si>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</si>
  <si>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</si>
  <si>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</si>
  <si>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</si>
  <si>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</si>
  <si>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</si>
  <si>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</si>
  <si>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</si>
  <si>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</si>
  <si>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</si>
  <si>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</si>
  <si>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</si>
  <si>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</si>
  <si>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</si>
  <si>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</si>
  <si>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</si>
  <si>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</si>
  <si>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</si>
  <si>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</si>
  <si>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</si>
  <si>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</si>
  <si>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</si>
  <si>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</si>
  <si>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</si>
  <si>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</si>
  <si>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</si>
  <si>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</si>
  <si>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</si>
  <si>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</si>
  <si>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</si>
  <si>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</si>
  <si>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</si>
  <si>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</si>
  <si>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</si>
  <si>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</si>
  <si>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</si>
  <si>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</si>
  <si>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</si>
  <si>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</si>
  <si>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</si>
  <si>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</si>
  <si>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</si>
  <si>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</si>
  <si>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</si>
  <si>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</si>
  <si>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</si>
  <si>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</si>
  <si>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</si>
  <si>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</si>
  <si>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</si>
  <si>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</si>
  <si>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</si>
  <si>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</si>
  <si>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</si>
  <si>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</si>
  <si>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</si>
  <si>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</si>
  <si>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</si>
  <si>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</si>
  <si>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</si>
  <si>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</si>
  <si>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</si>
  <si>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</si>
  <si>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</si>
  <si>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</si>
  <si>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</si>
  <si>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</si>
  <si>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</si>
  <si>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</si>
  <si>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</si>
  <si>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</si>
  <si>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</si>
  <si>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</si>
  <si>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</si>
  <si>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</si>
  <si>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</si>
  <si>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</si>
  <si>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</si>
  <si>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</si>
  <si>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</si>
  <si>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</si>
  <si>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</si>
  <si>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</si>
  <si>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</si>
  <si>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</si>
  <si>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</si>
  <si>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</si>
  <si>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</si>
  <si>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</si>
  <si>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</si>
  <si>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</si>
  <si>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</si>
  <si>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</si>
  <si>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</si>
  <si>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</si>
  <si>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</si>
  <si>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</si>
  <si>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</si>
  <si>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</si>
  <si>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</si>
  <si>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</si>
  <si>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</si>
  <si>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</si>
  <si>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</si>
  <si>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</si>
  <si>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</si>
  <si>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</si>
  <si>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</si>
  <si>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</si>
  <si>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</si>
  <si>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</si>
  <si>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</si>
  <si>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</si>
  <si>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</si>
  <si>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</si>
  <si>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</si>
  <si>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</si>
  <si>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</si>
  <si>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</si>
  <si>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</si>
  <si>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</si>
  <si>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</si>
  <si>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</si>
  <si>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</si>
  <si>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</si>
  <si>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</si>
  <si>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</si>
  <si>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</si>
  <si>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</si>
  <si>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</si>
  <si>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</si>
  <si>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</si>
  <si>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</si>
  <si>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</si>
  <si>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</si>
  <si>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</si>
  <si>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</si>
  <si>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</si>
  <si>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</si>
  <si>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</si>
  <si>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</si>
  <si>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</si>
  <si>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</si>
  <si>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</si>
  <si>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</si>
  <si>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</si>
  <si>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</si>
  <si>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</si>
  <si>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</si>
  <si>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</si>
  <si>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</si>
  <si>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</si>
  <si>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</si>
  <si>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</si>
  <si>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</si>
  <si>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</si>
  <si>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</si>
  <si>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</si>
  <si>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</si>
  <si>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</si>
  <si>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</si>
  <si>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</si>
  <si>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</si>
  <si>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</si>
  <si>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</si>
  <si>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</si>
  <si>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</si>
  <si>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</si>
  <si>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</si>
  <si>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</si>
  <si>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</si>
  <si>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</si>
  <si>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</si>
  <si>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</si>
  <si>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</si>
  <si>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</si>
  <si>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</si>
  <si>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</si>
  <si>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</si>
  <si>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</si>
  <si>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</si>
  <si>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</si>
  <si>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</si>
  <si>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</si>
  <si>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</si>
  <si>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</si>
  <si>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</si>
  <si>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</si>
  <si>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</si>
  <si>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</si>
  <si>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</si>
  <si>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</si>
  <si>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</si>
  <si>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</si>
  <si>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</si>
  <si>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</si>
  <si>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</si>
  <si>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</si>
  <si>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</si>
  <si>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</si>
  <si>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</si>
  <si>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</si>
  <si>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</si>
  <si>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</si>
  <si>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</si>
  <si>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</si>
  <si>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</si>
  <si>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</si>
  <si>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</si>
  <si>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</si>
  <si>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</si>
  <si>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</si>
  <si>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</si>
  <si>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</si>
  <si>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</si>
  <si>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</si>
  <si>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</si>
  <si>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</si>
  <si>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</si>
  <si>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</si>
  <si>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</si>
  <si>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</si>
  <si>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</si>
  <si>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</si>
  <si>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</si>
  <si>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</si>
  <si>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</si>
  <si>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</si>
  <si>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</si>
  <si>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</si>
  <si>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</si>
  <si>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</si>
  <si>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</si>
  <si>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</si>
  <si>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</si>
  <si>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</si>
  <si>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</si>
  <si>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</si>
  <si>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</si>
  <si>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</si>
  <si>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</si>
  <si>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</si>
  <si>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</si>
  <si>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</si>
  <si>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</si>
  <si>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</si>
  <si>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</si>
  <si>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</si>
  <si>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</si>
  <si>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</si>
  <si>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</si>
  <si>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</si>
  <si>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</si>
  <si>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</si>
  <si>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</si>
  <si>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</si>
  <si>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</si>
  <si>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</si>
  <si>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</si>
  <si>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</si>
  <si>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</si>
  <si>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</si>
  <si>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</si>
  <si>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</si>
  <si>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</si>
  <si>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</si>
  <si>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</si>
  <si>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</si>
  <si>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</si>
  <si>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</si>
  <si>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</si>
  <si>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</si>
  <si>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</si>
  <si>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</si>
  <si>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</si>
  <si>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</si>
  <si>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</si>
  <si>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</si>
  <si>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</si>
  <si>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</si>
  <si>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</si>
  <si>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</si>
  <si>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</si>
  <si>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</si>
  <si>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</si>
  <si>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</si>
  <si>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</si>
  <si>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</si>
  <si>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</si>
  <si>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</si>
  <si>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</si>
  <si>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</si>
  <si>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</si>
  <si>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</si>
  <si>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</si>
  <si>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</si>
  <si>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</si>
  <si>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</si>
  <si>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</si>
  <si>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</si>
  <si>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</si>
  <si>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</si>
  <si>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</si>
  <si>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</si>
  <si>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</si>
  <si>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</si>
  <si>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</si>
  <si>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</si>
  <si>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</si>
  <si>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</si>
  <si>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</si>
  <si>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</si>
  <si>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</si>
  <si>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</si>
  <si>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</si>
  <si>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</si>
  <si>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</si>
  <si>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</si>
  <si>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</si>
  <si>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</si>
  <si>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</si>
  <si>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</si>
  <si>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</si>
  <si>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</si>
  <si>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</si>
  <si>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</si>
  <si>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</si>
  <si>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</si>
  <si>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</si>
  <si>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</si>
  <si>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</si>
  <si>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</si>
  <si>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</si>
  <si>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</si>
  <si>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</si>
  <si>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</si>
  <si>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</si>
  <si>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</si>
  <si>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</si>
  <si>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</si>
  <si>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</si>
  <si>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</si>
  <si>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</si>
  <si>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</si>
  <si>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</si>
  <si>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</si>
  <si>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</si>
  <si>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</si>
  <si>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</si>
  <si>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</si>
  <si>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</si>
  <si>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</si>
  <si>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</si>
  <si>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</si>
  <si>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</si>
  <si>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</si>
  <si>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</si>
  <si>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</si>
  <si>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</si>
  <si>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</si>
  <si>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</si>
  <si>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</si>
  <si>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</si>
  <si>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</si>
  <si>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</si>
  <si>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</si>
  <si>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</si>
  <si>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</si>
  <si>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</si>
  <si>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</si>
  <si>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</si>
  <si>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</si>
  <si>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</si>
  <si>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</si>
  <si>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</si>
  <si>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</si>
  <si>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</si>
  <si>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</si>
  <si>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</si>
  <si>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</si>
  <si>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</si>
  <si>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</si>
  <si>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</si>
  <si>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</si>
  <si>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</si>
  <si>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</si>
  <si>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</si>
  <si>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</si>
  <si>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</si>
  <si>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</si>
  <si>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</si>
  <si>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</si>
  <si>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</si>
  <si>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</si>
  <si>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</si>
  <si>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</si>
  <si>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</si>
  <si>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</si>
  <si>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</si>
  <si>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</si>
  <si>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</si>
  <si>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</si>
  <si>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</si>
  <si>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</si>
  <si>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</si>
  <si>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</si>
  <si>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</si>
  <si>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</si>
  <si>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</si>
  <si>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</si>
  <si>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</si>
  <si>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</si>
  <si>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</si>
  <si>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</si>
  <si>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</si>
  <si>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</si>
  <si>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</si>
  <si>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</si>
  <si>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</si>
  <si>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</si>
  <si>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</si>
  <si>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</si>
  <si>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</si>
  <si>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</si>
  <si>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</si>
  <si>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</si>
  <si>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</si>
  <si>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</si>
  <si>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</si>
  <si>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</si>
  <si>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</si>
  <si>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</si>
  <si>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</si>
  <si>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</si>
  <si>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</si>
  <si>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</si>
  <si>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</si>
  <si>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</si>
  <si>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</si>
  <si>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</si>
  <si>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</si>
  <si>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</si>
  <si>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</si>
  <si>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</si>
  <si>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</si>
  <si>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</si>
  <si>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</si>
  <si>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</si>
  <si>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</si>
  <si>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</si>
  <si>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</si>
  <si>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</si>
  <si>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</si>
  <si>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</si>
  <si>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</si>
  <si>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</si>
  <si>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</si>
  <si>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</si>
  <si>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</si>
  <si>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</si>
  <si>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</si>
  <si>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</si>
  <si>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</si>
  <si>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</si>
  <si>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</si>
  <si>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</si>
  <si>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</si>
  <si>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</si>
  <si>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</si>
  <si>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</si>
  <si>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</si>
  <si>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</si>
  <si>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</si>
  <si>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</si>
  <si>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</si>
  <si>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</si>
  <si>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</si>
  <si>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</si>
  <si>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</si>
  <si>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</si>
  <si>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</si>
  <si>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</si>
  <si>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</si>
  <si>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</si>
  <si>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</si>
  <si>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</si>
  <si>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</si>
  <si>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</si>
  <si>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</si>
  <si>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</si>
  <si>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</si>
  <si>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</si>
  <si>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</si>
  <si>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</si>
  <si>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</si>
  <si>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</si>
  <si>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</si>
  <si>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</si>
  <si>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</si>
  <si>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</si>
  <si>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</si>
  <si>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</si>
  <si>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</si>
  <si>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</si>
  <si>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</si>
  <si>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</si>
  <si>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</si>
  <si>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</si>
  <si>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</si>
  <si>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</si>
  <si>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</si>
  <si>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</si>
  <si>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</si>
  <si>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</si>
  <si>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</si>
  <si>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</si>
  <si>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</si>
  <si>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</si>
  <si>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</si>
  <si>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</si>
  <si>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</si>
  <si>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</si>
  <si>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</si>
  <si>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</si>
  <si>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</si>
  <si>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</si>
  <si>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</si>
  <si>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</si>
  <si>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</si>
  <si>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</si>
  <si>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</si>
  <si>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</si>
  <si>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</si>
  <si>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</si>
  <si>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</si>
  <si>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</si>
  <si>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</si>
  <si>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</si>
  <si>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</si>
  <si>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</si>
  <si>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</si>
  <si>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</si>
  <si>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</si>
  <si>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</si>
  <si>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</si>
  <si>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</si>
  <si>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</si>
  <si>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</si>
  <si>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</si>
  <si>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</si>
  <si>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</si>
  <si>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</si>
  <si>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</si>
  <si>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</si>
  <si>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</si>
  <si>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</si>
  <si>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</si>
  <si>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</si>
  <si>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</si>
  <si>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</si>
  <si>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</si>
  <si>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</si>
  <si>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</si>
  <si>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</si>
  <si>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</si>
  <si>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</si>
  <si>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</si>
  <si>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</si>
  <si>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</si>
  <si>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</si>
  <si>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</si>
  <si>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</si>
  <si>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</si>
  <si>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</si>
  <si>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</si>
  <si>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</si>
  <si>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</si>
  <si>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</si>
  <si>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</si>
  <si>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</si>
  <si>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</si>
  <si>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</si>
  <si>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</si>
  <si>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</si>
  <si>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</si>
  <si>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</si>
  <si>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</si>
  <si>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</si>
  <si>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</si>
  <si>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</si>
  <si>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</si>
  <si>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</si>
  <si>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</si>
  <si>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</si>
  <si>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</si>
  <si>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</si>
  <si>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</si>
  <si>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</si>
  <si>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</si>
  <si>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</si>
  <si>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</si>
  <si>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</si>
  <si>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</si>
  <si>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</si>
  <si>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</si>
  <si>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</si>
  <si>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</si>
  <si>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</si>
  <si>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</si>
  <si>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</si>
  <si>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</si>
  <si>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</si>
  <si>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</si>
  <si>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</si>
  <si>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</si>
  <si>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</si>
  <si>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</si>
  <si>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</si>
  <si>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</si>
  <si>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</si>
  <si>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</si>
  <si>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</si>
  <si>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</si>
  <si>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</si>
  <si>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</si>
  <si>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</si>
  <si>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</si>
  <si>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</si>
  <si>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</si>
  <si>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</si>
  <si>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</si>
  <si>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</si>
  <si>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</si>
  <si>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</si>
  <si>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</si>
  <si>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</si>
  <si>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</si>
  <si>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</si>
  <si>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</si>
  <si>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</si>
  <si>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</si>
  <si>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</si>
  <si>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</si>
  <si>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</si>
  <si>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</si>
  <si>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</si>
  <si>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</si>
  <si>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</si>
  <si>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</si>
  <si>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</si>
  <si>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</si>
  <si>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</si>
  <si>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</si>
  <si>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</si>
  <si>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</si>
  <si>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</si>
  <si>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</si>
  <si>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</si>
  <si>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</si>
  <si>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</si>
  <si>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</si>
  <si>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</si>
  <si>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</si>
  <si>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</si>
  <si>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</si>
  <si>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</si>
  <si>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</si>
  <si>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</si>
  <si>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</si>
  <si>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</si>
  <si>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</si>
  <si>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</si>
  <si>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</si>
  <si>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</si>
  <si>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</si>
  <si>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</si>
  <si>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</si>
  <si>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</si>
  <si>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</si>
  <si>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</si>
  <si>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</si>
  <si>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</si>
  <si>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</si>
  <si>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</si>
  <si>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</si>
  <si>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</si>
  <si>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</si>
  <si>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</si>
  <si>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</si>
  <si>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</si>
  <si>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</si>
  <si>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</si>
  <si>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</si>
  <si>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</si>
  <si>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</si>
  <si>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</si>
  <si>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</si>
  <si>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</si>
  <si>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</si>
  <si>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</si>
  <si>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</si>
  <si>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</si>
  <si>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</si>
  <si>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</si>
  <si>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</si>
  <si>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</si>
  <si>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</si>
  <si>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</si>
  <si>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</si>
  <si>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</si>
  <si>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</si>
  <si>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</si>
  <si>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</si>
  <si>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</si>
  <si>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</si>
  <si>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</si>
  <si>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</si>
  <si>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</si>
  <si>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</si>
  <si>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</si>
  <si>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</si>
  <si>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</si>
  <si>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</si>
  <si>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</si>
  <si>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</si>
  <si>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</si>
  <si>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</si>
  <si>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</si>
  <si>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</si>
  <si>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</si>
  <si>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</si>
  <si>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</si>
  <si>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</si>
  <si>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</si>
  <si>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</si>
  <si>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</si>
  <si>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</si>
  <si>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</si>
  <si>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</si>
  <si>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</si>
  <si>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</si>
  <si>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</si>
  <si>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</si>
  <si>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</si>
  <si>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</si>
  <si>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</si>
  <si>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</si>
  <si>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</si>
  <si>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</si>
  <si>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</si>
  <si>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</si>
  <si>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</si>
  <si>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</si>
  <si>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</si>
  <si>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</si>
  <si>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</si>
  <si>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</si>
  <si>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</si>
  <si>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</si>
  <si>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</si>
  <si>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</si>
  <si>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</si>
  <si>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</si>
  <si>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</si>
  <si>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</si>
  <si>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</si>
  <si>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</si>
  <si>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</si>
  <si>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</si>
  <si>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</si>
  <si>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</si>
  <si>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</si>
  <si>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</si>
  <si>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</si>
  <si>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</si>
  <si>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</si>
  <si>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</si>
  <si>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</si>
  <si>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</si>
  <si>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</si>
  <si>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</si>
  <si>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</si>
  <si>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</si>
  <si>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</si>
  <si>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</si>
  <si>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</si>
  <si>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</si>
  <si>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</si>
  <si>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</si>
  <si>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</si>
  <si>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</si>
  <si>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</si>
  <si>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</si>
  <si>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</si>
  <si>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</si>
  <si>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</si>
  <si>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</si>
  <si>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</si>
  <si>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</si>
  <si>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</si>
  <si>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</si>
  <si>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</si>
  <si>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</si>
  <si>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</si>
  <si>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</si>
  <si>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</si>
  <si>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</si>
  <si>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</si>
  <si>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</si>
  <si>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</si>
  <si>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</si>
  <si>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</si>
  <si>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</si>
  <si>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</si>
  <si>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</si>
  <si>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</si>
  <si>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</si>
  <si>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</si>
  <si>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</si>
  <si>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</si>
  <si>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</si>
  <si>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</si>
  <si>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</si>
  <si>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</si>
  <si>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</si>
  <si>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</si>
  <si>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</si>
  <si>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</si>
  <si>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</si>
  <si>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</si>
  <si>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</si>
  <si>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</si>
  <si>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</si>
  <si>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</si>
  <si>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</si>
  <si>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</si>
  <si>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</si>
  <si>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</si>
  <si>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</si>
  <si>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</si>
  <si>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</si>
  <si>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</si>
  <si>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</si>
  <si>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</si>
  <si>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</si>
  <si>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</si>
  <si>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</si>
  <si>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</si>
  <si>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</si>
  <si>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</si>
  <si>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</si>
  <si>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</si>
  <si>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</si>
  <si>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</si>
  <si>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</si>
  <si>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</si>
  <si>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</si>
  <si>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</si>
  <si>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</si>
  <si>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</si>
  <si>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</si>
  <si>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</si>
  <si>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</si>
  <si>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</si>
  <si>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</si>
  <si>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</si>
  <si>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</si>
  <si>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</si>
  <si>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</si>
  <si>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</si>
  <si>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</si>
  <si>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</si>
  <si>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</si>
  <si>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</si>
  <si>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</si>
  <si>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</si>
  <si>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</si>
  <si>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</si>
  <si>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</si>
  <si>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</si>
  <si>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</si>
  <si>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</si>
  <si>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</si>
  <si>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</si>
  <si>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</si>
  <si>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</si>
  <si>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</si>
  <si>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</si>
  <si>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</si>
  <si>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</si>
  <si>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</si>
  <si>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</si>
  <si>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</si>
  <si>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</si>
  <si>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</si>
  <si>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</si>
  <si>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</si>
  <si>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</si>
  <si>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</si>
  <si>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</si>
  <si>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</si>
  <si>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</si>
  <si>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</si>
  <si>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</si>
  <si>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</si>
  <si>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</si>
  <si>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</si>
  <si>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</si>
  <si>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</si>
  <si>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</si>
  <si>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</si>
  <si>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</si>
  <si>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</si>
  <si>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</si>
  <si>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</si>
  <si>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</si>
  <si>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</si>
  <si>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</si>
  <si>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</si>
  <si>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</si>
  <si>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</si>
  <si>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</si>
  <si>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</si>
  <si>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</si>
  <si>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</si>
  <si>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</si>
  <si>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</si>
  <si>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</si>
  <si>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</si>
  <si>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</si>
  <si>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</si>
  <si>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</si>
  <si>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</si>
  <si>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</si>
  <si>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</si>
  <si>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</si>
  <si>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</si>
  <si>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</si>
  <si>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</si>
  <si>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</si>
  <si>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</si>
  <si>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</si>
  <si>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</si>
  <si>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</si>
  <si>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</si>
  <si>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</si>
  <si>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</si>
  <si>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</si>
  <si>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</si>
  <si>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</si>
  <si>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</si>
  <si>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</si>
  <si>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</si>
  <si>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</si>
  <si>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</si>
  <si>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</si>
  <si>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</si>
  <si>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</si>
  <si>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</si>
  <si>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</si>
  <si>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</si>
  <si>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</si>
  <si>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</si>
  <si>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</si>
  <si>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</si>
  <si>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</si>
  <si>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</si>
  <si>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</si>
  <si>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</si>
  <si>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</si>
  <si>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</si>
  <si>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</si>
  <si>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</si>
  <si>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</si>
  <si>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</si>
  <si>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</si>
  <si>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</si>
  <si>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</si>
  <si>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</si>
  <si>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</si>
  <si>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</si>
  <si>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</si>
  <si>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</si>
  <si>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</si>
  <si>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</si>
  <si>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</si>
  <si>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</si>
  <si>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</si>
  <si>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</si>
  <si>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</si>
  <si>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</si>
  <si>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</si>
  <si>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</si>
  <si>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</si>
  <si>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</si>
  <si>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</si>
  <si>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</si>
  <si>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</si>
  <si>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</si>
  <si>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</si>
  <si>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</si>
  <si>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</si>
  <si>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</si>
  <si>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</si>
  <si>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</si>
  <si>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</si>
  <si>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</si>
  <si>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</si>
  <si>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</si>
  <si>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</si>
  <si>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</si>
  <si>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</si>
  <si>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</si>
  <si>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</si>
  <si>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</si>
  <si>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</si>
  <si>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</si>
  <si>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</si>
  <si>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</si>
  <si>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</si>
  <si>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</si>
  <si>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</si>
  <si>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</si>
  <si>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</si>
  <si>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</si>
  <si>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</si>
  <si>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</si>
  <si>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</si>
  <si>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</si>
  <si>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</si>
  <si>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</si>
  <si>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</si>
  <si>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</si>
  <si>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</si>
  <si>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</si>
  <si>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</si>
  <si>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</si>
  <si>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</si>
  <si>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</si>
  <si>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</si>
  <si>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</si>
  <si>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</si>
  <si>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</si>
  <si>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</si>
  <si>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</si>
  <si>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</si>
  <si>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</si>
  <si>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</si>
  <si>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</si>
  <si>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</si>
  <si>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</si>
  <si>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</si>
  <si>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</si>
  <si>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</si>
  <si>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</si>
  <si>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</si>
  <si>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</si>
  <si>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</si>
  <si>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</si>
  <si>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</si>
  <si>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</si>
  <si>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</si>
  <si>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</si>
  <si>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</si>
  <si>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</si>
  <si>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</si>
  <si>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</si>
  <si>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</si>
  <si>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</si>
  <si>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</si>
  <si>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</si>
  <si>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</si>
  <si>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</si>
  <si>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</si>
  <si>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</si>
  <si>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</si>
  <si>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</si>
  <si>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</si>
  <si>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</si>
  <si>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</si>
  <si>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</si>
  <si>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</si>
  <si>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</si>
  <si>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</si>
  <si>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</si>
  <si>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</si>
  <si>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</si>
  <si>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</si>
  <si>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</si>
  <si>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</si>
  <si>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</si>
  <si>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</si>
  <si>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</si>
  <si>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</si>
  <si>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</si>
  <si>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</si>
  <si>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</si>
  <si>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</si>
  <si>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</si>
  <si>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</si>
  <si>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</si>
  <si>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</si>
  <si>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</si>
  <si>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</si>
  <si>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</si>
  <si>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</si>
  <si>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</si>
  <si>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</si>
  <si>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</si>
  <si>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</si>
  <si>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</si>
  <si>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</si>
  <si>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</si>
  <si>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</si>
  <si>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</si>
  <si>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</si>
  <si>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</si>
  <si>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</si>
  <si>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</si>
  <si>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</si>
  <si>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</si>
  <si>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</si>
  <si>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</si>
  <si>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</si>
  <si>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</si>
  <si>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</si>
  <si>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</si>
  <si>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</si>
  <si>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</si>
  <si>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</si>
  <si>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</si>
  <si>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</si>
  <si>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</si>
  <si>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</si>
  <si>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</si>
  <si>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</si>
  <si>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</si>
  <si>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</si>
  <si>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</si>
  <si>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</si>
  <si>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</si>
  <si>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</si>
  <si>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</si>
  <si>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</si>
  <si>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</si>
  <si>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</si>
  <si>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</si>
  <si>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</si>
  <si>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</si>
  <si>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</si>
  <si>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</si>
  <si>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</si>
  <si>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</si>
  <si>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</si>
  <si>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</si>
  <si>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</si>
  <si>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</si>
  <si>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</si>
  <si>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</si>
  <si>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</si>
  <si>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</si>
  <si>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</si>
  <si>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</si>
  <si>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</si>
  <si>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</si>
  <si>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</si>
  <si>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</si>
  <si>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</si>
  <si>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</si>
  <si>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</si>
  <si>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</si>
  <si>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</si>
  <si>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</si>
  <si>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</si>
  <si>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</si>
  <si>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</si>
  <si>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</si>
  <si>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</si>
  <si>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</si>
  <si>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</si>
  <si>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</si>
  <si>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</si>
  <si>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</si>
  <si>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</si>
  <si>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</si>
  <si>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</si>
  <si>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</si>
  <si>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</si>
  <si>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</si>
  <si>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</si>
  <si>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</si>
  <si>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</si>
  <si>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</si>
  <si>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</si>
  <si>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</si>
  <si>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</si>
  <si>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</si>
  <si>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</si>
  <si>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</si>
  <si>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</si>
  <si>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</si>
  <si>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</si>
  <si>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</si>
  <si>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</si>
  <si>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</si>
  <si>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</si>
  <si>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</si>
  <si>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</si>
  <si>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</si>
  <si>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</si>
  <si>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</si>
  <si>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</si>
  <si>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</si>
  <si>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</si>
  <si>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</si>
  <si>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</si>
  <si>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</si>
  <si>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</si>
  <si>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</si>
  <si>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</si>
  <si>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</si>
  <si>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</si>
  <si>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</si>
  <si>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</si>
  <si>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</si>
  <si>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</si>
  <si>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</si>
  <si>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</si>
  <si>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</si>
  <si>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</si>
  <si>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</si>
  <si>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</si>
  <si>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</si>
  <si>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</si>
  <si>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</si>
  <si>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</si>
  <si>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</si>
  <si>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</si>
  <si>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</si>
  <si>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</si>
  <si>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</si>
  <si>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</si>
  <si>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</si>
  <si>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</si>
  <si>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</si>
  <si>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</si>
  <si>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</si>
  <si>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</si>
  <si>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</si>
  <si>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</si>
  <si>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</si>
  <si>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</si>
  <si>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</si>
  <si>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</si>
  <si>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</si>
  <si>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</si>
  <si>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</si>
  <si>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</si>
  <si>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</si>
  <si>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</si>
  <si>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</si>
  <si>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</si>
  <si>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</si>
  <si>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</si>
  <si>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</si>
  <si>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</si>
  <si>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</si>
  <si>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</si>
  <si>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</si>
  <si>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</si>
  <si>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</si>
  <si>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</si>
  <si>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</si>
  <si>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</si>
  <si>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</si>
  <si>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</si>
  <si>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</si>
  <si>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</si>
  <si>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</si>
  <si>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</si>
  <si>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</si>
  <si>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</si>
  <si>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</si>
  <si>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</si>
  <si>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</si>
  <si>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</si>
  <si>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</si>
  <si>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</si>
  <si>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</si>
  <si>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</si>
  <si>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</si>
  <si>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</si>
  <si>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</si>
  <si>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</si>
  <si>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</si>
  <si>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</si>
  <si>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</si>
  <si>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</si>
  <si>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</si>
  <si>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</si>
  <si>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</si>
  <si>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</si>
  <si>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</si>
  <si>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</si>
  <si>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</si>
  <si>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</si>
  <si>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</si>
  <si>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</si>
  <si>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</si>
  <si>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</si>
  <si>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</si>
  <si>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</si>
  <si>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</si>
  <si>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</si>
  <si>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</si>
  <si>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</si>
  <si>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</si>
  <si>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</si>
  <si>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</si>
  <si>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</si>
  <si>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</si>
  <si>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</si>
  <si>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</si>
  <si>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</si>
  <si>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</si>
  <si>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</si>
  <si>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</si>
  <si>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</si>
  <si>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</si>
  <si>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</si>
  <si>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</si>
  <si>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</si>
  <si>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</si>
  <si>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</si>
  <si>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</si>
  <si>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</si>
  <si>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</si>
  <si>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</si>
  <si>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</si>
  <si>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</si>
  <si>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</si>
  <si>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</si>
  <si>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</si>
  <si>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</si>
  <si>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</si>
  <si>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</si>
  <si>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</si>
  <si>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</si>
  <si>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</si>
  <si>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</si>
  <si>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</si>
  <si>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</si>
  <si>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</si>
  <si>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</si>
  <si>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</si>
  <si>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</si>
  <si>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</si>
  <si>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</si>
  <si>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</si>
  <si>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</si>
  <si>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</si>
  <si>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</si>
  <si>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</si>
  <si>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</si>
  <si>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</si>
  <si>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</si>
  <si>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</si>
  <si>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</si>
  <si>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</si>
  <si>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</si>
  <si>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</si>
  <si>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</si>
  <si>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</si>
  <si>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</si>
  <si>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</si>
  <si>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</si>
  <si>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</si>
  <si>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</si>
  <si>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</si>
  <si>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</si>
  <si>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</si>
  <si>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</si>
  <si>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</si>
  <si>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</si>
  <si>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</si>
  <si>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</si>
  <si>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</si>
  <si>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</si>
  <si>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</si>
  <si>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</si>
  <si>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</si>
  <si>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</si>
  <si>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</si>
  <si>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</si>
  <si>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</si>
  <si>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</si>
  <si>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</si>
  <si>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</si>
  <si>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</si>
  <si>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</si>
  <si>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</si>
  <si>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</si>
  <si>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</si>
  <si>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</si>
  <si>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</si>
  <si>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</si>
  <si>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</si>
  <si>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</si>
  <si>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</si>
  <si>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</si>
  <si>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</si>
  <si>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</si>
  <si>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</si>
  <si>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</si>
  <si>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</si>
  <si>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</si>
  <si>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</si>
  <si>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</si>
  <si>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</si>
  <si>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</si>
  <si>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</si>
  <si>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</si>
  <si>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</si>
  <si>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</si>
  <si>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</si>
  <si>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</si>
  <si>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</si>
  <si>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</si>
  <si>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</si>
  <si>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</si>
  <si>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</si>
  <si>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</si>
  <si>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</si>
  <si>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</si>
  <si>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</si>
  <si>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</si>
  <si>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</si>
  <si>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</si>
  <si>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</si>
  <si>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</si>
  <si>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</si>
  <si>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</si>
  <si>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</si>
  <si>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</si>
  <si>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</si>
  <si>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</si>
  <si>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</si>
  <si>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</si>
  <si>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</si>
  <si>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</si>
  <si>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</si>
  <si>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</si>
  <si>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</si>
  <si>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</si>
  <si>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</si>
  <si>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</si>
  <si>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</si>
  <si>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</si>
  <si>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</si>
  <si>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</si>
  <si>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</si>
  <si>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</si>
  <si>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</si>
  <si>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</si>
  <si>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</si>
  <si>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</si>
  <si>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</si>
  <si>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</si>
  <si>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</si>
  <si>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</si>
  <si>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</si>
  <si>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</si>
  <si>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</si>
  <si>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</si>
  <si>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</si>
  <si>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</si>
  <si>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</si>
  <si>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</si>
  <si>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</si>
  <si>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</si>
  <si>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</si>
  <si>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</si>
  <si>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</si>
  <si>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</si>
  <si>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</si>
  <si>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</si>
  <si>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</si>
  <si>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</si>
  <si>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</si>
  <si>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</si>
  <si>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</si>
  <si>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</si>
  <si>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</si>
  <si>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</si>
  <si>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</si>
  <si>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</si>
  <si>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</si>
  <si>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</si>
  <si>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</si>
  <si>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</si>
  <si>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</si>
  <si>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</si>
  <si>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</si>
  <si>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</si>
  <si>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</si>
  <si>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</si>
  <si>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</si>
  <si>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</si>
  <si>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</si>
  <si>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</si>
  <si>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</si>
  <si>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</si>
  <si>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</si>
  <si>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</si>
  <si>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</si>
  <si>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</si>
  <si>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</si>
  <si>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</si>
  <si>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</si>
  <si>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</si>
  <si>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</si>
  <si>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</si>
  <si>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</si>
  <si>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</si>
  <si>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</si>
  <si>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</si>
  <si>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</si>
  <si>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</si>
  <si>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</si>
  <si>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</si>
  <si>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</si>
  <si>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</si>
  <si>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</si>
  <si>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</si>
  <si>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</si>
  <si>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</si>
  <si>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</si>
  <si>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</si>
  <si>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</si>
  <si>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</si>
  <si>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</si>
  <si>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</si>
  <si>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</si>
  <si>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</si>
  <si>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</si>
  <si>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</si>
  <si>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</si>
  <si>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</si>
  <si>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</si>
  <si>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</si>
  <si>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</si>
  <si>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</si>
  <si>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</si>
  <si>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</si>
  <si>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</si>
  <si>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</si>
  <si>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</si>
  <si>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</si>
  <si>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</si>
  <si>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</si>
  <si>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</si>
  <si>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</si>
  <si>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</si>
  <si>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</si>
  <si>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</si>
  <si>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</si>
  <si>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</si>
  <si>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</si>
  <si>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</si>
  <si>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</si>
  <si>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</si>
  <si>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</si>
  <si>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</si>
  <si>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</si>
  <si>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</si>
  <si>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</si>
  <si>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</si>
  <si>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</si>
  <si>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</si>
  <si>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</si>
  <si>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</si>
  <si>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</si>
  <si>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</si>
  <si>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</si>
  <si>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</si>
  <si>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</si>
  <si>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</si>
  <si>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</si>
  <si>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</si>
  <si>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</si>
  <si>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</si>
  <si>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</si>
  <si>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</si>
  <si>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</si>
  <si>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</si>
  <si>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</si>
  <si>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</si>
  <si>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</si>
  <si>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</si>
  <si>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</si>
  <si>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</si>
  <si>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</si>
  <si>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</si>
  <si>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</si>
  <si>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</si>
  <si>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</si>
  <si>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</si>
  <si>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</si>
  <si>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</si>
  <si>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</si>
  <si>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</si>
  <si>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</si>
  <si>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</si>
  <si>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</si>
  <si>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</si>
  <si>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</si>
  <si>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</si>
  <si>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</si>
  <si>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</si>
  <si>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</si>
  <si>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</si>
  <si>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</si>
  <si>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</si>
  <si>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</si>
  <si>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</si>
  <si>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</si>
  <si>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</si>
  <si>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</si>
  <si>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</si>
  <si>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</si>
  <si>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</si>
  <si>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</si>
  <si>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</si>
  <si>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</si>
  <si>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</si>
  <si>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</si>
  <si>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</si>
  <si>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</si>
  <si>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</si>
  <si>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</si>
  <si>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</si>
  <si>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</si>
  <si>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</si>
  <si>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</si>
  <si>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</si>
  <si>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</si>
  <si>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</si>
  <si>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</si>
  <si>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</si>
  <si>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</si>
  <si>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</si>
  <si>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</si>
  <si>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</si>
  <si>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</si>
  <si>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</si>
  <si>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</si>
  <si>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</si>
  <si>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</si>
  <si>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</si>
  <si>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</si>
  <si>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</si>
  <si>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</si>
  <si>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</si>
  <si>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</si>
  <si>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</si>
  <si>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</si>
  <si>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</si>
  <si>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</si>
  <si>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</si>
  <si>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</si>
  <si>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</si>
  <si>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</si>
  <si>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</si>
  <si>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</si>
  <si>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</si>
  <si>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</si>
  <si>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</si>
  <si>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</si>
  <si>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</si>
  <si>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</si>
  <si>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</si>
  <si>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</si>
  <si>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</si>
  <si>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</si>
  <si>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</si>
  <si>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</si>
  <si>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</si>
  <si>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</si>
  <si>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</si>
  <si>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</si>
  <si>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</si>
  <si>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</si>
  <si>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</si>
  <si>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</si>
  <si>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</si>
  <si>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</si>
  <si>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</si>
  <si>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</si>
  <si>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</si>
  <si>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</si>
  <si>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</si>
  <si>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</si>
  <si>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</si>
  <si>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</si>
  <si>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</si>
  <si>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</si>
  <si>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</si>
  <si>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</si>
  <si>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</si>
  <si>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</si>
  <si>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</si>
  <si>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</si>
  <si>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</si>
  <si>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</si>
  <si>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</si>
  <si>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</si>
  <si>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</si>
  <si>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</si>
  <si>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</si>
  <si>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</si>
  <si>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</si>
  <si>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</si>
  <si>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</si>
  <si>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</si>
  <si>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</si>
  <si>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</si>
  <si>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</si>
  <si>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</si>
  <si>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</si>
  <si>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</si>
  <si>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</si>
  <si>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</si>
  <si>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</si>
  <si>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</si>
  <si>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</si>
  <si>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</si>
  <si>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</si>
  <si>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</si>
  <si>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</si>
  <si>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</si>
  <si>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</si>
  <si>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</si>
  <si>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</si>
  <si>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</si>
  <si>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</si>
  <si>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</si>
  <si>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</si>
  <si>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</si>
  <si>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</si>
  <si>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</si>
  <si>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</si>
  <si>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</si>
  <si>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</si>
  <si>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</si>
  <si>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</si>
  <si>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</si>
  <si>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</si>
  <si>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</si>
  <si>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</si>
  <si>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</si>
  <si>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</si>
  <si>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</si>
  <si>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</si>
  <si>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</si>
  <si>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</si>
  <si>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</si>
  <si>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</si>
  <si>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</si>
  <si>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</si>
  <si>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</si>
  <si>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</si>
  <si>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</si>
  <si>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</si>
  <si>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</si>
  <si>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</si>
  <si>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</si>
  <si>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</si>
  <si>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</si>
  <si>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</si>
  <si>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</si>
  <si>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</si>
  <si>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</si>
  <si>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</si>
  <si>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</si>
  <si>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</si>
  <si>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</si>
  <si>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</si>
  <si>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</si>
  <si>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</si>
  <si>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</si>
  <si>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</si>
  <si>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</si>
  <si>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</si>
  <si>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</si>
  <si>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</si>
  <si>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</si>
  <si>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</si>
  <si>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</si>
  <si>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</si>
  <si>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</si>
  <si>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</si>
  <si>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</si>
  <si>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</si>
  <si>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</si>
  <si>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</si>
  <si>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</si>
  <si>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</si>
  <si>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</si>
  <si>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</si>
  <si>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</si>
  <si>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</si>
  <si>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</si>
  <si>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</si>
  <si>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</si>
  <si>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</si>
  <si>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</si>
  <si>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</si>
  <si>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</si>
  <si>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</si>
  <si>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</si>
  <si>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</si>
  <si>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</si>
  <si>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</si>
  <si>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</si>
  <si>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</si>
  <si>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</si>
  <si>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</si>
  <si>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</si>
  <si>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</si>
  <si>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</si>
  <si>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</si>
  <si>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</si>
  <si>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</si>
  <si>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</si>
  <si>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</si>
  <si>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</si>
  <si>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</si>
  <si>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</si>
  <si>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</si>
  <si>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</si>
  <si>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</si>
  <si>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</si>
  <si>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</si>
  <si>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</si>
  <si>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</si>
  <si>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</si>
  <si>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</si>
  <si>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</si>
  <si>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</si>
  <si>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</si>
  <si>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</si>
  <si>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</si>
  <si>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</si>
  <si>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</si>
  <si>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</si>
  <si>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</si>
  <si>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</si>
  <si>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</si>
  <si>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</si>
  <si>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</si>
  <si>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</si>
  <si>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</si>
  <si>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</si>
  <si>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</si>
  <si>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</si>
  <si>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</si>
  <si>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</si>
  <si>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</si>
  <si>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</si>
  <si>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</si>
  <si>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</si>
  <si>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</si>
  <si>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</si>
  <si>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</si>
  <si>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</si>
  <si>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</si>
  <si>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</si>
  <si>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</si>
  <si>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</si>
  <si>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</si>
  <si>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</si>
  <si>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</si>
  <si>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</si>
  <si>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</si>
  <si>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</si>
  <si>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</si>
  <si>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</si>
  <si>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</si>
  <si>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</si>
  <si>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</si>
  <si>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</si>
  <si>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</si>
  <si>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</si>
  <si>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</si>
  <si>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</si>
  <si>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</si>
  <si>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</si>
  <si>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</si>
  <si>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</si>
  <si>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</si>
  <si>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</si>
  <si>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</si>
  <si>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</si>
  <si>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</si>
  <si>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</si>
  <si>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</si>
  <si>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</si>
  <si>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</si>
  <si>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</si>
  <si>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</si>
  <si>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</si>
  <si>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</si>
  <si>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</si>
  <si>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</si>
  <si>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</si>
  <si>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</si>
  <si>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</si>
  <si>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</si>
  <si>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</si>
  <si>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</si>
  <si>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</si>
  <si>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</si>
  <si>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</si>
  <si>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</si>
  <si>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</si>
  <si>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</si>
  <si>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</si>
  <si>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</si>
  <si>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</si>
  <si>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</si>
  <si>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</si>
  <si>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</si>
  <si>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</si>
  <si>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</si>
  <si>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</si>
  <si>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</si>
  <si>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</si>
  <si>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</si>
  <si>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</si>
  <si>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</si>
  <si>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</si>
  <si>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</si>
  <si>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</si>
  <si>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</si>
  <si>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</si>
  <si>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</si>
  <si>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</si>
  <si>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</si>
  <si>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</si>
  <si>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</si>
  <si>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</si>
  <si>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</si>
  <si>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</si>
  <si>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</si>
  <si>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</si>
  <si>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</si>
  <si>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</si>
  <si>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</si>
  <si>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</si>
  <si>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</si>
  <si>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</si>
  <si>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</si>
  <si>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</si>
  <si>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</si>
  <si>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</si>
  <si>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</si>
  <si>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</si>
  <si>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</si>
  <si>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</si>
  <si>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</si>
  <si>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</si>
  <si>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</si>
  <si>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</si>
  <si>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</si>
  <si>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</si>
  <si>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</si>
  <si>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</si>
  <si>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</si>
  <si>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</si>
  <si>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</si>
  <si>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</si>
  <si>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</si>
  <si>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</si>
  <si>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</si>
  <si>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</si>
  <si>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</si>
  <si>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</si>
  <si>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</si>
  <si>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</si>
  <si>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</si>
  <si>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</si>
  <si>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</si>
  <si>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</si>
  <si>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</si>
  <si>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</si>
  <si>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</si>
  <si>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</si>
  <si>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</si>
  <si>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</si>
  <si>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</si>
  <si>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</si>
  <si>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</si>
  <si>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</si>
  <si>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</si>
  <si>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</si>
  <si>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</si>
  <si>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</si>
  <si>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</si>
  <si>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</si>
  <si>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</si>
  <si>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</si>
  <si>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</si>
  <si>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</si>
  <si>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</si>
  <si>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</si>
  <si>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</si>
  <si>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</si>
  <si>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</si>
  <si>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</si>
  <si>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</si>
  <si>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</si>
  <si>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</si>
  <si>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</si>
  <si>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</si>
  <si>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</si>
  <si>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</si>
  <si>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</si>
  <si>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</si>
  <si>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</si>
  <si>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</si>
  <si>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</si>
  <si>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</si>
  <si>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</si>
  <si>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</si>
  <si>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</si>
  <si>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</si>
  <si>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</si>
  <si>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</si>
  <si>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</si>
  <si>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</si>
  <si>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</si>
  <si>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</si>
  <si>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</si>
  <si>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</si>
  <si>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</si>
  <si>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</si>
  <si>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</si>
  <si>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</si>
  <si>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</si>
  <si>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</si>
  <si>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</si>
  <si>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</si>
  <si>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</si>
  <si>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</si>
  <si>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</si>
  <si>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</si>
  <si>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</si>
  <si>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</si>
  <si>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</si>
  <si>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</si>
  <si>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</si>
  <si>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</si>
  <si>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</si>
  <si>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</si>
  <si>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</si>
  <si>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</si>
  <si>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</si>
  <si>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</si>
  <si>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</si>
  <si>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</si>
  <si>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</si>
  <si>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</si>
  <si>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</si>
  <si>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</si>
  <si>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</si>
  <si>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</si>
  <si>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</si>
  <si>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</si>
  <si>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</si>
  <si>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</si>
  <si>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</si>
  <si>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</si>
  <si>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</si>
  <si>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</si>
  <si>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</si>
  <si>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</si>
  <si>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</si>
  <si>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</si>
  <si>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</si>
  <si>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</si>
  <si>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</si>
  <si>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</si>
  <si>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</si>
  <si>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</si>
  <si>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</si>
  <si>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</si>
  <si>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</si>
  <si>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</si>
  <si>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</si>
  <si>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</si>
  <si>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</si>
  <si>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</si>
  <si>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</si>
  <si>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</si>
  <si>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</si>
  <si>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</si>
  <si>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</si>
  <si>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</si>
  <si>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</si>
  <si>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</si>
  <si>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</si>
  <si>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</si>
  <si>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</si>
  <si>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</si>
  <si>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</si>
  <si>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</si>
  <si>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</si>
  <si>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</si>
  <si>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</si>
  <si>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</si>
  <si>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</si>
  <si>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</si>
  <si>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</si>
  <si>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</si>
  <si>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</si>
  <si>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</si>
  <si>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</si>
  <si>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</si>
  <si>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</si>
  <si>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</si>
  <si>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</si>
  <si>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</si>
  <si>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</si>
  <si>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</si>
  <si>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</si>
  <si>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</si>
  <si>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</si>
  <si>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</si>
  <si>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</si>
  <si>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</si>
  <si>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</si>
  <si>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</si>
  <si>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</si>
  <si>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</si>
  <si>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</si>
  <si>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</si>
  <si>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</si>
  <si>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</si>
  <si>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</si>
  <si>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</si>
  <si>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</si>
  <si>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</si>
  <si>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</si>
  <si>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</si>
  <si>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</si>
  <si>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</si>
  <si>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</si>
  <si>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</si>
  <si>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</si>
  <si>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</si>
  <si>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</si>
  <si>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</si>
  <si>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</si>
  <si>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</si>
  <si>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</si>
  <si>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</si>
  <si>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</si>
  <si>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</si>
  <si>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</si>
  <si>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</si>
  <si>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</si>
  <si>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</si>
  <si>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</si>
  <si>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</si>
  <si>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</si>
  <si>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</si>
  <si>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</si>
  <si>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</si>
  <si>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</si>
  <si>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</si>
  <si>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</si>
  <si>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</si>
  <si>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</si>
  <si>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</si>
  <si>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</si>
  <si>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</si>
  <si>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</si>
  <si>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</si>
  <si>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</si>
  <si>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</si>
  <si>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</si>
  <si>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</si>
  <si>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</si>
  <si>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</si>
  <si>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</si>
  <si>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</si>
  <si>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</si>
  <si>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</si>
  <si>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</si>
  <si>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</si>
  <si>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</si>
  <si>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</si>
  <si>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</si>
  <si>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</si>
  <si>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</si>
  <si>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</si>
  <si>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</si>
  <si>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</si>
  <si>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</si>
  <si>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</si>
  <si>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</si>
  <si>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</si>
  <si>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</si>
  <si>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</si>
  <si>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</si>
  <si>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</si>
  <si>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</si>
  <si>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</si>
  <si>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</si>
  <si>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</si>
  <si>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</si>
  <si>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</si>
  <si>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</si>
  <si>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</si>
  <si>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</si>
  <si>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</si>
  <si>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</si>
  <si>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</si>
  <si>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</si>
  <si>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</si>
  <si>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</si>
  <si>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</si>
  <si>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</si>
  <si>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</si>
  <si>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</si>
  <si>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</si>
  <si>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</si>
  <si>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</si>
  <si>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</si>
  <si>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</si>
  <si>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</si>
  <si>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</si>
  <si>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</si>
  <si>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</si>
  <si>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</si>
  <si>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</si>
  <si>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</si>
  <si>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</si>
  <si>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</si>
  <si>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</si>
  <si>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</si>
  <si>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</si>
  <si>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</si>
  <si>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</si>
  <si>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</si>
  <si>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</si>
  <si>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</si>
  <si>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</si>
  <si>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</si>
  <si>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</si>
  <si>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</si>
  <si>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</si>
  <si>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</si>
  <si>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</si>
  <si>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</si>
  <si>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</si>
  <si>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</si>
  <si>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</si>
  <si>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</si>
  <si>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</si>
  <si>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</si>
  <si>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</si>
  <si>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</si>
  <si>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</si>
  <si>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</si>
  <si>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</si>
  <si>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</si>
  <si>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</si>
  <si>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</si>
  <si>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</si>
  <si>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</si>
  <si>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</si>
  <si>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</si>
  <si>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</si>
  <si>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</si>
  <si>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</si>
  <si>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</si>
  <si>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</si>
  <si>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</si>
  <si>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</si>
  <si>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</si>
  <si>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</si>
  <si>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</si>
  <si>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</si>
  <si>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</si>
  <si>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</si>
  <si>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</si>
  <si>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</si>
  <si>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</si>
  <si>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</si>
  <si>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</si>
  <si>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</si>
  <si>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</si>
  <si>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</si>
  <si>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</si>
  <si>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</si>
  <si>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</si>
  <si>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</si>
  <si>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</si>
  <si>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</si>
  <si>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</si>
  <si>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</si>
  <si>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</si>
  <si>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</si>
  <si>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</si>
  <si>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</si>
  <si>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</si>
  <si>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</si>
  <si>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</si>
  <si>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</si>
  <si>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</si>
  <si>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</si>
  <si>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</si>
  <si>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</si>
  <si>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</si>
  <si>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</si>
  <si>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</si>
  <si>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</si>
  <si>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</si>
  <si>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</si>
  <si>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</si>
  <si>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</si>
  <si>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</si>
  <si>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</si>
  <si>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</si>
  <si>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</si>
  <si>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</si>
  <si>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</si>
  <si>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</si>
  <si>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</si>
  <si>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</si>
  <si>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</si>
  <si>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</si>
  <si>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</si>
  <si>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</si>
  <si>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</si>
  <si>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</si>
  <si>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</si>
  <si>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</si>
  <si>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</si>
  <si>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</si>
  <si>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</si>
  <si>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</si>
  <si>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</si>
  <si>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</si>
  <si>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</si>
  <si>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</si>
  <si>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</si>
  <si>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</si>
  <si>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</si>
  <si>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</si>
  <si>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</si>
  <si>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</si>
  <si>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</si>
  <si>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</si>
  <si>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</si>
  <si>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</si>
  <si>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</si>
  <si>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</si>
  <si>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</si>
  <si>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</si>
  <si>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</si>
  <si>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</si>
  <si>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</si>
  <si>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</si>
  <si>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</si>
  <si>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</si>
  <si>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</si>
  <si>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</si>
  <si>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</si>
  <si>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</si>
  <si>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</si>
  <si>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</si>
  <si>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</si>
  <si>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</si>
  <si>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</si>
  <si>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</si>
  <si>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</si>
  <si>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</si>
  <si>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</si>
  <si>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</si>
  <si>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</si>
  <si>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</si>
  <si>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</si>
  <si>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</si>
  <si>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</si>
  <si>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</si>
  <si>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</si>
  <si>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</si>
  <si>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</si>
  <si>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</si>
  <si>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</si>
  <si>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</si>
  <si>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</si>
  <si>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</si>
  <si>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</si>
  <si>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</si>
  <si>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</si>
  <si>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</si>
  <si>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</si>
  <si>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</si>
  <si>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</si>
  <si>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</si>
  <si>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</si>
  <si>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</si>
  <si>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</si>
  <si>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</si>
  <si>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</si>
  <si>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</si>
  <si>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</si>
  <si>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</si>
  <si>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</si>
  <si>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</si>
  <si>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</si>
  <si>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</si>
  <si>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</si>
  <si>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</si>
  <si>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</si>
  <si>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</si>
  <si>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</si>
  <si>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</si>
  <si>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</si>
  <si>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</si>
  <si>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</si>
  <si>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</si>
  <si>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</si>
  <si>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</si>
  <si>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</si>
  <si>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</si>
  <si>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</si>
  <si>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</si>
  <si>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</si>
  <si>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</si>
  <si>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</si>
  <si>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</si>
  <si>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</si>
  <si>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</si>
  <si>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</si>
  <si>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</si>
  <si>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</si>
  <si>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</si>
  <si>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</si>
  <si>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</si>
  <si>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</si>
  <si>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</si>
  <si>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</si>
  <si>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</si>
  <si>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</si>
  <si>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</si>
  <si>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</si>
  <si>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</si>
  <si>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</si>
  <si>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</si>
  <si>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</si>
  <si>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</si>
  <si>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</si>
  <si>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</si>
  <si>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</si>
  <si>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</si>
  <si>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</si>
  <si>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</si>
  <si>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</si>
  <si>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</si>
  <si>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</si>
  <si>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</si>
  <si>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</si>
  <si>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</si>
  <si>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</si>
  <si>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</si>
  <si>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</si>
  <si>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</si>
  <si>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</si>
  <si>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</si>
  <si>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</si>
  <si>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</si>
  <si>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</si>
  <si>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</si>
  <si>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</si>
  <si>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</si>
  <si>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</si>
  <si>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</si>
  <si>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</si>
  <si>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</si>
  <si>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</si>
  <si>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</si>
  <si>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</si>
  <si>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</si>
  <si>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</si>
  <si>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</si>
  <si>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</si>
  <si>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</si>
  <si>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</si>
  <si>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</si>
  <si>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</si>
  <si>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</si>
  <si>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</si>
  <si>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</si>
  <si>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</si>
  <si>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</si>
  <si>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</si>
  <si>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</si>
  <si>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</si>
  <si>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</si>
  <si>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</si>
  <si>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</si>
  <si>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</si>
  <si>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</si>
  <si>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</si>
  <si>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</si>
  <si>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</si>
  <si>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</si>
  <si>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</si>
  <si>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</si>
  <si>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</si>
  <si>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</si>
  <si>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</si>
  <si>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</si>
  <si>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</si>
  <si>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</si>
  <si>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</si>
  <si>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</si>
  <si>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</si>
  <si>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</si>
  <si>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</si>
  <si>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</si>
  <si>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</si>
  <si>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</si>
  <si>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</si>
  <si>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</si>
  <si>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</si>
  <si>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</si>
  <si>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</si>
  <si>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</si>
  <si>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</si>
  <si>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</si>
  <si>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</si>
  <si>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</si>
  <si>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</si>
  <si>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</si>
  <si>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</si>
  <si>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</si>
  <si>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</si>
  <si>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</si>
  <si>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</si>
  <si>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</si>
  <si>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</si>
  <si>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</si>
  <si>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</si>
  <si>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</si>
  <si>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</si>
  <si>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</si>
  <si>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</si>
  <si>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</si>
  <si>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</si>
  <si>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</si>
  <si>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</si>
  <si>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</si>
  <si>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</si>
  <si>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</si>
  <si>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</si>
  <si>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</si>
  <si>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</si>
  <si>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</si>
  <si>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</si>
  <si>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</si>
  <si>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</si>
  <si>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</si>
  <si>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</si>
  <si>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</si>
  <si>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</si>
  <si>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</si>
  <si>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</si>
  <si>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</si>
  <si>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</si>
  <si>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</si>
  <si>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</si>
  <si>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</si>
  <si>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</si>
  <si>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</si>
  <si>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</si>
  <si>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</si>
  <si>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</si>
  <si>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</si>
  <si>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</si>
  <si>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</si>
  <si>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</si>
  <si>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</si>
  <si>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</si>
  <si>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</si>
  <si>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</si>
  <si>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</si>
  <si>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</si>
  <si>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</si>
  <si>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</si>
  <si>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</si>
  <si>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</si>
  <si>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</si>
  <si>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</si>
  <si>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</si>
  <si>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</si>
  <si>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</si>
  <si>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</si>
  <si>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</si>
  <si>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</si>
  <si>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</si>
  <si>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</si>
  <si>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</si>
  <si>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</si>
  <si>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</si>
  <si>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</si>
  <si>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</si>
  <si>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</si>
  <si>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</si>
  <si>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</si>
  <si>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</si>
  <si>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</si>
  <si>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</si>
  <si>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</si>
  <si>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</si>
  <si>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</si>
  <si>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</si>
  <si>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</si>
  <si>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</si>
  <si>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</si>
  <si>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</si>
  <si>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</si>
  <si>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</si>
  <si>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</si>
  <si>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</si>
  <si>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</si>
  <si>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</si>
  <si>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</si>
  <si>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</si>
  <si>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</si>
  <si>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</si>
  <si>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</si>
  <si>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</si>
  <si>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</si>
  <si>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</si>
  <si>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</si>
  <si>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</si>
  <si>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</si>
  <si>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</si>
  <si>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</si>
  <si>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</si>
  <si>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</si>
  <si>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</si>
  <si>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</si>
  <si>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</si>
  <si>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</si>
  <si>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</si>
  <si>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</si>
  <si>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</si>
  <si>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</si>
  <si>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</si>
  <si>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</si>
  <si>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</si>
  <si>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</si>
  <si>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</si>
  <si>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</si>
  <si>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</si>
  <si>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</si>
  <si>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</si>
  <si>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</si>
  <si>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</si>
  <si>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</si>
  <si>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</si>
  <si>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</si>
  <si>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</si>
  <si>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</si>
  <si>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</si>
  <si>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</si>
  <si>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</si>
  <si>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</si>
  <si>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</si>
  <si>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</si>
  <si>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</si>
  <si>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</si>
  <si>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</si>
  <si>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</si>
  <si>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</si>
  <si>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</si>
  <si>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</si>
  <si>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</si>
  <si>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</si>
  <si>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</si>
  <si>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</si>
  <si>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</si>
  <si>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</si>
  <si>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</si>
  <si>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</si>
  <si>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</si>
  <si>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</si>
  <si>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</si>
  <si>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</si>
  <si>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</si>
  <si>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</si>
  <si>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</si>
  <si>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</si>
  <si>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</si>
  <si>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</si>
  <si>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</si>
  <si>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</si>
  <si>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</si>
  <si>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</si>
  <si>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</si>
  <si>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</si>
  <si>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</si>
  <si>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</si>
  <si>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</si>
  <si>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</si>
  <si>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</si>
  <si>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</si>
  <si>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</si>
  <si>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</si>
  <si>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</si>
  <si>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</si>
  <si>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</si>
  <si>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</si>
  <si>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</si>
  <si>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</si>
  <si>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</si>
  <si>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</si>
  <si>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</si>
  <si>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</si>
  <si>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</si>
  <si>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</si>
  <si>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</si>
  <si>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</si>
  <si>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</si>
  <si>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</si>
  <si>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</si>
  <si>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</si>
  <si>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</si>
  <si>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</si>
  <si>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</si>
  <si>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</si>
  <si>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</si>
  <si>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</si>
  <si>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</si>
  <si>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</si>
  <si>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</si>
  <si>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</si>
  <si>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</si>
  <si>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</si>
  <si>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</si>
  <si>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</si>
  <si>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</si>
  <si>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</si>
  <si>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</si>
  <si>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</si>
  <si>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</si>
  <si>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</si>
  <si>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</si>
  <si>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</si>
  <si>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</si>
  <si>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</si>
  <si>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</si>
  <si>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</si>
  <si>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</si>
  <si>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</si>
  <si>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</si>
  <si>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</si>
  <si>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</si>
  <si>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</si>
  <si>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</si>
  <si>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</si>
  <si>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</si>
  <si>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</si>
  <si>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</si>
  <si>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</si>
  <si>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</si>
  <si>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</si>
  <si>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</si>
  <si>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</si>
  <si>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</si>
  <si>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</si>
  <si>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</si>
  <si>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</si>
  <si>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</si>
  <si>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</si>
  <si>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</si>
  <si>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</si>
  <si>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</si>
  <si>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</si>
  <si>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</si>
  <si>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</si>
  <si>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</si>
  <si>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</si>
  <si>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</si>
  <si>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</si>
  <si>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</si>
  <si>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</si>
  <si>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</si>
  <si>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</si>
  <si>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</si>
  <si>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</si>
  <si>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</si>
  <si>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</si>
  <si>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</si>
  <si>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</si>
  <si>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</si>
  <si>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</si>
  <si>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</si>
  <si>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</si>
  <si>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</si>
  <si>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</si>
  <si>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</si>
  <si>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</si>
  <si>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</si>
  <si>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</si>
  <si>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</si>
  <si>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</si>
  <si>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</si>
  <si>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</si>
  <si>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</si>
  <si>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</si>
  <si>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</si>
  <si>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</si>
  <si>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</si>
  <si>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</si>
  <si>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</si>
  <si>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</si>
  <si>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</si>
  <si>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</si>
  <si>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</si>
  <si>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</si>
  <si>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</si>
  <si>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</si>
  <si>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</si>
  <si>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</si>
  <si>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</si>
  <si>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</si>
  <si>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</si>
  <si>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</si>
  <si>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</si>
  <si>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</si>
  <si>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</si>
  <si>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</si>
  <si>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</si>
  <si>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</si>
  <si>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</si>
  <si>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</si>
  <si>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</si>
  <si>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</si>
  <si>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</si>
  <si>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</si>
  <si>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</si>
  <si>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</si>
  <si>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</si>
  <si>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</si>
  <si>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</si>
  <si>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</si>
  <si>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</si>
  <si>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</si>
  <si>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</si>
  <si>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</si>
  <si>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</si>
  <si>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</si>
  <si>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</si>
  <si>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</si>
  <si>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</si>
  <si>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</si>
  <si>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</si>
  <si>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</si>
  <si>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</si>
  <si>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</si>
  <si>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</si>
  <si>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</si>
  <si>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</si>
  <si>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</si>
  <si>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</si>
  <si>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</si>
  <si>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</si>
  <si>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</si>
  <si>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</si>
  <si>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</si>
  <si>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</si>
  <si>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</si>
  <si>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</si>
  <si>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</si>
  <si>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</si>
  <si>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</si>
  <si>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</si>
  <si>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</si>
  <si>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</si>
  <si>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</si>
  <si>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</si>
  <si>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</si>
  <si>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</si>
  <si>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</si>
  <si>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</si>
  <si>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</si>
  <si>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</si>
  <si>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</si>
  <si>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</si>
  <si>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</si>
  <si>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</si>
  <si>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</si>
  <si>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</si>
  <si>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</si>
  <si>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</si>
  <si>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</si>
  <si>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</si>
  <si>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</si>
  <si>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</si>
  <si>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</si>
  <si>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</si>
  <si>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</si>
  <si>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</si>
  <si>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</si>
  <si>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</si>
  <si>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</si>
  <si>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</si>
  <si>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</si>
  <si>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</si>
  <si>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</si>
  <si>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</si>
  <si>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</si>
  <si>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</si>
  <si>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</si>
  <si>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</si>
  <si>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</si>
  <si>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</si>
  <si>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</si>
  <si>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</si>
  <si>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</si>
  <si>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</si>
  <si>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</si>
  <si>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</si>
  <si>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</si>
  <si>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</si>
  <si>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</si>
  <si>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</si>
  <si>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</si>
  <si>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</si>
  <si>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</si>
  <si>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</si>
  <si>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</si>
  <si>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</si>
  <si>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</si>
  <si>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</si>
  <si>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</si>
  <si>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</si>
  <si>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</si>
  <si>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</si>
  <si>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</si>
  <si>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</si>
  <si>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</si>
  <si>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</si>
  <si>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</si>
  <si>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</si>
  <si>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</si>
  <si>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</si>
  <si>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</si>
  <si>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</si>
  <si>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</si>
  <si>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</si>
  <si>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</si>
  <si>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</si>
  <si>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</si>
  <si>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</si>
  <si>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</si>
  <si>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</si>
  <si>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</si>
  <si>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</si>
  <si>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</si>
  <si>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</si>
  <si>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</si>
  <si>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</si>
  <si>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</si>
  <si>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</si>
  <si>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</si>
  <si>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</si>
  <si>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</si>
  <si>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</si>
  <si>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</si>
  <si>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</si>
  <si>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</si>
  <si>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</si>
  <si>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</si>
  <si>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</si>
  <si>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</si>
  <si>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</si>
  <si>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</si>
  <si>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</si>
  <si>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</si>
  <si>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</si>
  <si>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</si>
  <si>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</si>
  <si>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</si>
  <si>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</si>
  <si>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</si>
  <si>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</si>
  <si>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</si>
  <si>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</si>
  <si>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</si>
  <si>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</si>
  <si>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</si>
  <si>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</si>
  <si>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</si>
  <si>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</si>
  <si>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</si>
  <si>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</si>
  <si>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</si>
  <si>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</si>
  <si>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</si>
  <si>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</si>
  <si>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</si>
  <si>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</si>
  <si>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</si>
  <si>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</si>
  <si>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</si>
  <si>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</si>
  <si>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</si>
  <si>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</si>
  <si>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</si>
  <si>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</si>
  <si>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</si>
  <si>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</si>
  <si>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</si>
  <si>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</si>
  <si>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</si>
  <si>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</si>
  <si>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</si>
  <si>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</si>
  <si>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</si>
  <si>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</si>
  <si>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</si>
  <si>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</si>
  <si>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</si>
  <si>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</si>
  <si>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</si>
  <si>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</si>
  <si>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</si>
  <si>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</si>
  <si>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</si>
  <si>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</si>
  <si>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</si>
  <si>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</si>
  <si>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</si>
  <si>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</si>
  <si>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</si>
  <si>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</si>
  <si>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</si>
  <si>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</si>
  <si>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</si>
  <si>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</si>
  <si>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</si>
  <si>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</si>
  <si>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</si>
  <si>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</si>
  <si>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</si>
  <si>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</si>
  <si>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</si>
  <si>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</si>
  <si>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</si>
  <si>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</si>
  <si>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</si>
  <si>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</si>
  <si>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</si>
  <si>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</si>
  <si>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</si>
  <si>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</si>
  <si>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</si>
  <si>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</si>
  <si>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</si>
  <si>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</si>
  <si>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</si>
  <si>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</si>
  <si>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</si>
  <si>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</si>
  <si>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</si>
  <si>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</si>
  <si>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</si>
  <si>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</si>
  <si>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</si>
  <si>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</si>
  <si>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</si>
  <si>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</si>
  <si>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</si>
  <si>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</si>
  <si>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</si>
  <si>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</si>
  <si>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</si>
  <si>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</si>
  <si>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</si>
  <si>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</si>
  <si>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</si>
  <si>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</si>
  <si>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</si>
  <si>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</si>
  <si>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</si>
  <si>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</si>
  <si>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</si>
  <si>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</si>
  <si>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</si>
  <si>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</si>
  <si>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</si>
  <si>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</si>
  <si>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</si>
  <si>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</si>
  <si>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</si>
  <si>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</si>
  <si>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</si>
  <si>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</si>
  <si>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</si>
  <si>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</si>
  <si>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</si>
  <si>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</si>
  <si>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</si>
  <si>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</si>
  <si>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</si>
  <si>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</si>
  <si>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</si>
  <si>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</si>
  <si>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</si>
  <si>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</si>
  <si>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</si>
  <si>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</si>
  <si>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</si>
  <si>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</si>
  <si>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</si>
  <si>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</si>
  <si>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</si>
  <si>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</si>
  <si>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</si>
  <si>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</si>
  <si>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</si>
  <si>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</si>
  <si>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</si>
  <si>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</si>
  <si>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</si>
  <si>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</si>
  <si>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</si>
  <si>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</si>
  <si>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</si>
  <si>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</si>
  <si>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</si>
  <si>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</si>
  <si>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</si>
  <si>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</si>
  <si>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</si>
  <si>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</si>
  <si>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</si>
  <si>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</si>
  <si>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</si>
  <si>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</si>
  <si>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</si>
  <si>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</si>
  <si>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</si>
  <si>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</si>
  <si>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</si>
  <si>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</si>
  <si>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</si>
  <si>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</si>
  <si>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</si>
  <si>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</si>
  <si>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</si>
  <si>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</si>
  <si>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</si>
  <si>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</si>
  <si>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</si>
  <si>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</si>
  <si>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</si>
  <si>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</si>
  <si>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</si>
  <si>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</si>
  <si>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</si>
  <si>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</si>
  <si>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</si>
  <si>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</si>
  <si>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</si>
  <si>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</si>
  <si>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</si>
  <si>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</si>
  <si>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</si>
  <si>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</si>
  <si>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</si>
  <si>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</si>
  <si>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</si>
  <si>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</si>
  <si>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</si>
  <si>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</si>
  <si>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</si>
  <si>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</si>
  <si>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</si>
  <si>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</si>
  <si>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</si>
  <si>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</si>
  <si>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</si>
  <si>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</si>
  <si>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</si>
  <si>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</si>
  <si>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</si>
  <si>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</si>
  <si>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</si>
  <si>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</si>
  <si>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</si>
  <si>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</si>
  <si>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</si>
  <si>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</si>
  <si>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</si>
  <si>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</si>
  <si>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</si>
  <si>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</si>
  <si>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</si>
  <si>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</si>
  <si>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</si>
  <si>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</si>
  <si>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</si>
  <si>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</si>
  <si>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</si>
  <si>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</si>
  <si>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</si>
  <si>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</si>
  <si>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</si>
  <si>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</si>
  <si>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</si>
  <si>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</si>
  <si>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</si>
  <si>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</si>
  <si>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</si>
  <si>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</si>
  <si>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</si>
  <si>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</si>
  <si>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</si>
  <si>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</si>
  <si>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</si>
  <si>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</si>
  <si>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</si>
  <si>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</si>
  <si>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</si>
  <si>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</si>
  <si>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</si>
  <si>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</si>
  <si>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</si>
  <si>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</si>
  <si>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</si>
  <si>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</si>
  <si>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</si>
  <si>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</si>
  <si>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</si>
  <si>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</si>
  <si>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</si>
  <si>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</si>
  <si>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</si>
  <si>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</si>
  <si>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</si>
  <si>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</si>
  <si>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</si>
  <si>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</si>
  <si>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</si>
  <si>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</si>
  <si>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</si>
  <si>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</si>
  <si>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</si>
  <si>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</si>
  <si>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</si>
  <si>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</si>
  <si>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</si>
  <si>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</si>
  <si>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</si>
  <si>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</si>
  <si>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</si>
  <si>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</si>
  <si>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</si>
  <si>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</si>
  <si>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</si>
  <si>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</si>
  <si>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</si>
  <si>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</si>
  <si>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</si>
  <si>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</si>
  <si>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</si>
  <si>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</si>
  <si>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</si>
  <si>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</si>
  <si>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</si>
  <si>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</si>
  <si>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</si>
  <si>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</si>
  <si>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</si>
  <si>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</si>
  <si>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</si>
  <si>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</si>
  <si>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</si>
  <si>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</si>
  <si>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</si>
  <si>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</si>
  <si>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</si>
  <si>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</si>
  <si>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</si>
  <si>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</si>
  <si>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</si>
  <si>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</si>
  <si>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</si>
  <si>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</si>
  <si>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</si>
  <si>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</si>
  <si>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</si>
  <si>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</si>
  <si>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</si>
  <si>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</si>
  <si>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</si>
  <si>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</si>
  <si>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</si>
  <si>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</si>
  <si>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</si>
  <si>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</si>
  <si>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</si>
  <si>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</si>
  <si>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</si>
  <si>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</si>
  <si>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</si>
  <si>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</si>
  <si>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</si>
  <si>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</si>
  <si>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</si>
  <si>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</si>
  <si>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</si>
  <si>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</si>
  <si>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</si>
  <si>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</si>
  <si>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</si>
  <si>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</si>
  <si>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</si>
  <si>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</si>
  <si>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</si>
  <si>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</si>
  <si>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</si>
  <si>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</si>
  <si>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</si>
  <si>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</si>
  <si>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</si>
  <si>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</si>
  <si>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</si>
  <si>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</si>
  <si>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</si>
  <si>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</si>
  <si>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</si>
  <si>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</si>
  <si>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</si>
  <si>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</si>
  <si>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</si>
  <si>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</si>
  <si>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</si>
  <si>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</si>
  <si>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</si>
  <si>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</si>
  <si>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</si>
  <si>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</si>
  <si>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</si>
  <si>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</si>
  <si>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</si>
  <si>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</si>
  <si>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</si>
  <si>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</si>
  <si>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</si>
  <si>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</si>
  <si>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</si>
  <si>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</si>
  <si>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</si>
  <si>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</si>
  <si>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</si>
  <si>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</si>
  <si>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</si>
  <si>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</si>
  <si>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</si>
  <si>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</si>
  <si>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</si>
  <si>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</si>
  <si>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</si>
  <si>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</si>
  <si>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</si>
  <si>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</si>
  <si>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</si>
  <si>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</si>
  <si>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</si>
  <si>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</si>
  <si>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</si>
  <si>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</si>
  <si>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</si>
  <si>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</si>
  <si>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</si>
  <si>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</si>
  <si>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</si>
  <si>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</si>
  <si>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</si>
  <si>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</si>
  <si>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</si>
  <si>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</si>
  <si>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</si>
  <si>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</si>
  <si>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</si>
  <si>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</si>
  <si>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</si>
  <si>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</si>
  <si>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</si>
  <si>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</si>
  <si>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</si>
  <si>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</si>
  <si>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</si>
  <si>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</si>
  <si>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</si>
  <si>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</si>
  <si>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</si>
  <si>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</si>
  <si>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</si>
  <si>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</si>
  <si>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</si>
  <si>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</si>
  <si>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</si>
  <si>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</si>
  <si>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</si>
  <si>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</si>
  <si>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</si>
  <si>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</si>
  <si>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</si>
  <si>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</si>
  <si>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</si>
  <si>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</si>
  <si>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</si>
  <si>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</si>
  <si>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</si>
  <si>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</si>
  <si>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</si>
  <si>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</si>
  <si>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</si>
  <si>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</si>
  <si>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</si>
  <si>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</si>
  <si>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</si>
  <si>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</si>
  <si>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</si>
  <si>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</si>
  <si>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</si>
  <si>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</si>
  <si>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</si>
  <si>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</si>
  <si>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</si>
  <si>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</si>
  <si>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</si>
  <si>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</si>
  <si>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</si>
  <si>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</si>
  <si>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</si>
  <si>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</si>
  <si>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</si>
  <si>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</si>
  <si>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</si>
  <si>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</si>
  <si>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</si>
  <si>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</si>
  <si>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</si>
  <si>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</si>
  <si>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</si>
  <si>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</si>
  <si>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</si>
  <si>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</si>
  <si>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</si>
  <si>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</si>
  <si>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</si>
  <si>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</si>
  <si>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</si>
  <si>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</si>
  <si>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</si>
  <si>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</si>
  <si>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</si>
  <si>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</si>
  <si>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</si>
  <si>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</si>
  <si>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</si>
  <si>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</si>
  <si>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</si>
  <si>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</si>
  <si>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</si>
  <si>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</si>
  <si>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</si>
  <si>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</si>
  <si>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</si>
  <si>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</si>
  <si>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</si>
  <si>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</si>
  <si>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</si>
  <si>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</si>
  <si>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</si>
  <si>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</si>
  <si>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</si>
  <si>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</si>
  <si>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</si>
  <si>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</si>
  <si>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</si>
  <si>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</si>
  <si>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</si>
  <si>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</si>
  <si>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</si>
  <si>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</si>
  <si>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</si>
  <si>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</si>
  <si>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</si>
  <si>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</si>
  <si>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</si>
  <si>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</si>
  <si>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</si>
  <si>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</si>
  <si>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</si>
  <si>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</si>
  <si>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</si>
  <si>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</si>
  <si>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</si>
  <si>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</si>
  <si>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</si>
  <si>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</si>
  <si>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</si>
  <si>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</si>
  <si>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</si>
  <si>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</si>
  <si>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</si>
  <si>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</si>
  <si>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</si>
  <si>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</si>
  <si>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</si>
  <si>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</si>
  <si>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</si>
  <si>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</si>
  <si>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</si>
  <si>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</si>
  <si>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</si>
  <si>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</si>
  <si>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</si>
  <si>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</si>
  <si>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</si>
  <si>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</si>
  <si>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</si>
  <si>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</si>
  <si>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</si>
  <si>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</si>
  <si>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</si>
  <si>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</si>
  <si>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</si>
  <si>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</si>
  <si>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</si>
  <si>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</si>
  <si>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</si>
  <si>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</si>
  <si>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</si>
  <si>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</si>
  <si>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</si>
  <si>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</si>
  <si>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</si>
  <si>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</si>
  <si>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</si>
  <si>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</si>
  <si>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</si>
  <si>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</si>
  <si>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</si>
  <si>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</si>
  <si>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</si>
  <si>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</si>
  <si>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</si>
  <si>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</si>
  <si>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</si>
  <si>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</si>
  <si>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</si>
  <si>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</si>
  <si>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</si>
  <si>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</si>
  <si>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</si>
  <si>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</si>
  <si>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</si>
  <si>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</si>
  <si>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</si>
  <si>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</si>
  <si>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</si>
  <si>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</si>
  <si>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</si>
  <si>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</si>
  <si>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</si>
  <si>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</si>
  <si>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</si>
  <si>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</si>
  <si>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</si>
  <si>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</si>
  <si>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</si>
  <si>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</si>
  <si>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</si>
  <si>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</si>
  <si>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</si>
  <si>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</si>
  <si>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</si>
  <si>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</si>
  <si>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</si>
  <si>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</si>
  <si>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</si>
  <si>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</si>
  <si>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</si>
  <si>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</si>
  <si>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</si>
  <si>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</si>
  <si>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</si>
  <si>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</si>
  <si>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</si>
  <si>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</si>
  <si>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</si>
  <si>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</si>
  <si>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</si>
  <si>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</si>
  <si>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</si>
  <si>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</si>
  <si>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</si>
  <si>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</si>
  <si>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</si>
  <si>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</si>
  <si>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</si>
  <si>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</si>
  <si>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</si>
  <si>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</si>
  <si>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</si>
  <si>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</si>
  <si>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</si>
  <si>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</si>
  <si>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</si>
  <si>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</si>
  <si>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</si>
  <si>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</si>
  <si>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</si>
  <si>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</si>
  <si>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</si>
  <si>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</si>
  <si>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</si>
  <si>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</si>
  <si>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</si>
  <si>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</si>
  <si>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</si>
  <si>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</si>
  <si>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</si>
  <si>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</si>
  <si>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</si>
  <si>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</si>
  <si>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</si>
  <si>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</si>
  <si>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</si>
  <si>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</si>
  <si>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</si>
  <si>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</si>
  <si>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</si>
  <si>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</si>
  <si>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</si>
  <si>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</si>
  <si>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</si>
  <si>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</si>
  <si>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</si>
  <si>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</si>
  <si>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</si>
  <si>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</si>
  <si>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</si>
  <si>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</si>
  <si>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</si>
  <si>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</si>
  <si>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</si>
  <si>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</si>
  <si>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</si>
  <si>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</si>
  <si>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</si>
  <si>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</si>
  <si>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</si>
  <si>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</si>
  <si>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</si>
  <si>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</si>
  <si>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</si>
  <si>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</si>
  <si>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</si>
  <si>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</si>
  <si>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</si>
  <si>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</si>
  <si>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</si>
  <si>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</si>
  <si>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</si>
  <si>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</si>
  <si>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</si>
  <si>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</si>
  <si>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</si>
  <si>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</si>
  <si>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</si>
  <si>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</si>
  <si>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</si>
  <si>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</si>
  <si>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</si>
  <si>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</si>
  <si>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</si>
  <si>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</si>
  <si>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</si>
  <si>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</si>
  <si>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</si>
  <si>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</si>
  <si>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</si>
  <si>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</si>
  <si>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</si>
  <si>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</si>
  <si>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</si>
  <si>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</si>
  <si>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</si>
  <si>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</si>
  <si>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</si>
  <si>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</si>
  <si>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</si>
  <si>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</si>
  <si>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</si>
  <si>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</si>
  <si>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</si>
  <si>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</si>
  <si>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</si>
  <si>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</si>
  <si>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</si>
  <si>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</si>
  <si>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</si>
  <si>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</si>
  <si>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</si>
  <si>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</si>
  <si>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</si>
  <si>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</si>
  <si>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</si>
  <si>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</si>
  <si>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</si>
  <si>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</si>
  <si>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</si>
  <si>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</si>
  <si>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</si>
  <si>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</si>
  <si>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</si>
  <si>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</si>
  <si>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</si>
  <si>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</si>
  <si>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</si>
  <si>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</si>
  <si>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</si>
  <si>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</si>
  <si>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</si>
  <si>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</si>
  <si>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</si>
  <si>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</si>
  <si>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</si>
  <si>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</si>
  <si>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</si>
  <si>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</si>
  <si>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</si>
  <si>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</si>
  <si>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</si>
  <si>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</si>
  <si>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</si>
  <si>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</si>
  <si>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</si>
  <si>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</si>
  <si>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</si>
  <si>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</si>
  <si>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</si>
  <si>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</si>
  <si>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</si>
  <si>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</si>
  <si>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</si>
  <si>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</si>
  <si>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</si>
  <si>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</si>
  <si>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</si>
  <si>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</si>
  <si>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</si>
  <si>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</si>
  <si>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</si>
  <si>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</si>
  <si>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</si>
  <si>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</si>
  <si>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</si>
  <si>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</si>
  <si>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</si>
  <si>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</si>
  <si>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</si>
  <si>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</si>
  <si>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</si>
  <si>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</si>
  <si>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</si>
  <si>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</si>
  <si>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</si>
  <si>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</si>
  <si>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</si>
  <si>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</si>
  <si>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</si>
  <si>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</si>
  <si>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</si>
  <si>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</si>
  <si>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</si>
  <si>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</si>
  <si>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</si>
  <si>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</si>
  <si>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</si>
  <si>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</si>
  <si>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</si>
  <si>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</si>
  <si>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</si>
  <si>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</si>
  <si>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</si>
  <si>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</si>
  <si>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</si>
  <si>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</si>
  <si>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</si>
  <si>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</si>
  <si>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</si>
  <si>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</si>
  <si>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</si>
  <si>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</si>
  <si>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</si>
  <si>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</si>
  <si>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</si>
  <si>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</si>
  <si>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</si>
  <si>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</si>
  <si>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</si>
  <si>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</si>
  <si>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</si>
  <si>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</si>
  <si>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</si>
  <si>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</si>
  <si>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</si>
  <si>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</si>
  <si>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</si>
  <si>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</si>
  <si>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</si>
  <si>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</si>
  <si>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</si>
  <si>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</si>
  <si>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</si>
  <si>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</si>
  <si>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</si>
  <si>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</si>
  <si>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</si>
  <si>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</si>
  <si>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</si>
  <si>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</si>
  <si>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</si>
  <si>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</si>
  <si>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</si>
  <si>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</si>
  <si>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</si>
  <si>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</si>
  <si>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</si>
  <si>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</si>
  <si>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</si>
  <si>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</si>
  <si>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</si>
  <si>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</si>
  <si>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</si>
  <si>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</si>
  <si>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</si>
  <si>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</si>
  <si>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</si>
  <si>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</si>
  <si>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</si>
  <si>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</si>
  <si>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</si>
  <si>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</si>
  <si>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</si>
  <si>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</si>
  <si>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</si>
  <si>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</si>
  <si>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</si>
  <si>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</si>
  <si>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</si>
  <si>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</si>
  <si>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</si>
  <si>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</si>
  <si>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</si>
  <si>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</si>
  <si>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</si>
  <si>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</si>
  <si>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</si>
  <si>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</si>
  <si>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</si>
  <si>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</si>
  <si>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</si>
  <si>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</si>
  <si>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</si>
  <si>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</si>
  <si>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</si>
  <si>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</si>
  <si>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</si>
  <si>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</si>
  <si>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</si>
  <si>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</si>
  <si>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</si>
  <si>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</si>
  <si>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</si>
  <si>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</si>
  <si>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</si>
  <si>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</si>
  <si>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</si>
  <si>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</si>
  <si>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</si>
  <si>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</si>
  <si>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</si>
  <si>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</si>
  <si>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</si>
  <si>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</si>
  <si>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</si>
  <si>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</si>
  <si>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</si>
  <si>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</si>
  <si>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</si>
  <si>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</si>
  <si>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</si>
  <si>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</si>
  <si>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</si>
  <si>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</si>
  <si>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</si>
  <si>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</si>
  <si>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</si>
  <si>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</si>
  <si>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</si>
  <si>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</si>
  <si>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</si>
  <si>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</si>
  <si>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</si>
  <si>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</si>
  <si>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</si>
  <si>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</si>
  <si>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</si>
  <si>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</si>
  <si>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</si>
  <si>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</si>
  <si>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</si>
  <si>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</si>
  <si>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</si>
  <si>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</si>
  <si>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</si>
  <si>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</si>
  <si>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</si>
  <si>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</si>
  <si>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</si>
  <si>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</si>
  <si>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</si>
  <si>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</si>
  <si>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</si>
  <si>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</si>
  <si>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</si>
  <si>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</si>
  <si>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</si>
  <si>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</si>
  <si>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</si>
  <si>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</si>
  <si>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</si>
  <si>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</si>
  <si>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</si>
  <si>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</si>
  <si>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</si>
  <si>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</si>
  <si>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</si>
  <si>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</si>
  <si>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</si>
  <si>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</si>
  <si>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</si>
  <si>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</si>
  <si>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</si>
  <si>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</si>
  <si>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</si>
  <si>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</si>
  <si>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</si>
  <si>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</si>
  <si>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</si>
  <si>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</si>
  <si>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</si>
  <si>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</si>
  <si>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</si>
  <si>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</si>
  <si>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</si>
  <si>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</si>
  <si>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</si>
  <si>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</si>
  <si>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</si>
  <si>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</si>
  <si>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</si>
  <si>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</si>
  <si>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</si>
  <si>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</si>
  <si>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</si>
  <si>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</si>
  <si>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</si>
  <si>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</si>
  <si>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</si>
  <si>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</si>
  <si>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</si>
  <si>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</si>
  <si>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</si>
  <si>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</si>
  <si>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</si>
  <si>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</si>
  <si>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</si>
  <si>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</si>
  <si>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</si>
  <si>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</si>
  <si>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</si>
  <si>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</si>
  <si>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</si>
  <si>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</si>
  <si>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</si>
  <si>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</si>
  <si>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</si>
  <si>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</si>
  <si>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</si>
  <si>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</si>
  <si>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</si>
  <si>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</si>
  <si>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</si>
  <si>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</si>
  <si>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</si>
  <si>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</si>
  <si>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</si>
  <si>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</si>
  <si>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</si>
  <si>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</si>
  <si>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</si>
  <si>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</si>
  <si>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</si>
  <si>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</si>
  <si>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</si>
  <si>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</si>
  <si>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</si>
  <si>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</si>
  <si>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</si>
  <si>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</si>
  <si>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</si>
  <si>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</si>
  <si>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</si>
  <si>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</si>
  <si>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</si>
  <si>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</si>
  <si>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</si>
  <si>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</si>
  <si>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</si>
  <si>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</si>
  <si>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</si>
  <si>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</si>
  <si>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</si>
  <si>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</si>
  <si>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</si>
  <si>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</si>
  <si>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</si>
  <si>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</si>
  <si>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</si>
  <si>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</si>
  <si>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</si>
  <si>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</si>
  <si>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</si>
  <si>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</si>
  <si>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</si>
  <si>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</si>
  <si>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</si>
  <si>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</si>
  <si>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</si>
  <si>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</si>
  <si>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</si>
  <si>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</si>
  <si>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</si>
  <si>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</si>
  <si>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</si>
  <si>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</si>
  <si>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</si>
  <si>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</si>
  <si>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</si>
  <si>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</si>
  <si>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</si>
  <si>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</si>
  <si>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</si>
  <si>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</si>
  <si>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</si>
  <si>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</si>
  <si>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</si>
  <si>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</si>
  <si>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</si>
  <si>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</si>
  <si>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</si>
  <si>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</si>
  <si>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</si>
  <si>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</si>
  <si>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</si>
  <si>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</si>
  <si>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</si>
  <si>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</si>
  <si>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</si>
  <si>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</si>
  <si>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</si>
  <si>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</si>
  <si>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</si>
  <si>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</si>
  <si>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</si>
  <si>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</si>
  <si>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</si>
  <si>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</si>
  <si>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</si>
  <si>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</si>
  <si>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</si>
  <si>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</si>
  <si>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</si>
  <si>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</si>
  <si>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</si>
  <si>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</si>
  <si>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</si>
  <si>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</si>
  <si>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</si>
  <si>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</si>
  <si>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</si>
  <si>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</si>
  <si>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</si>
  <si>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</si>
  <si>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</si>
  <si>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</si>
  <si>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</si>
  <si>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</si>
  <si>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</si>
  <si>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</si>
  <si>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</si>
  <si>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</si>
  <si>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</si>
  <si>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</si>
  <si>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</si>
  <si>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</si>
  <si>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</si>
  <si>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</si>
  <si>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</si>
  <si>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</si>
  <si>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</si>
  <si>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</si>
  <si>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</si>
  <si>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</si>
  <si>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</si>
  <si>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</si>
  <si>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</si>
  <si>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</si>
  <si>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</si>
  <si>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</si>
  <si>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</si>
  <si>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</si>
  <si>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</si>
  <si>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</si>
  <si>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</si>
  <si>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</si>
  <si>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</si>
  <si>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</si>
  <si>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</si>
  <si>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</si>
  <si>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</si>
  <si>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</si>
  <si>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</si>
  <si>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</si>
  <si>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</si>
  <si>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</si>
  <si>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</si>
  <si>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</si>
  <si>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</si>
  <si>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</si>
  <si>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</si>
  <si>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</si>
  <si>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</si>
  <si>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</si>
  <si>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</si>
  <si>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</si>
  <si>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</si>
  <si>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</si>
  <si>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</si>
  <si>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</si>
  <si>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</si>
  <si>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</si>
  <si>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</si>
  <si>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</si>
  <si>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</si>
  <si>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</si>
  <si>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</si>
  <si>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</si>
  <si>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</si>
  <si>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</si>
  <si>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</si>
  <si>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</si>
  <si>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</si>
  <si>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</si>
  <si>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</si>
  <si>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</si>
  <si>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</si>
  <si>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</si>
  <si>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</si>
  <si>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</si>
  <si>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</si>
  <si>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</si>
  <si>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</si>
  <si>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</si>
  <si>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</si>
  <si>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</si>
  <si>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</si>
  <si>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</si>
  <si>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</si>
  <si>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</si>
  <si>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</si>
  <si>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</si>
  <si>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</si>
  <si>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</si>
  <si>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</si>
  <si>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</si>
  <si>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</si>
  <si>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</si>
  <si>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</si>
  <si>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</si>
  <si>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</si>
  <si>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</si>
  <si>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</si>
  <si>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</si>
  <si>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</si>
  <si>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</si>
  <si>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</si>
  <si>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</si>
  <si>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</si>
  <si>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</si>
  <si>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</si>
  <si>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</si>
  <si>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</si>
  <si>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</si>
  <si>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</si>
  <si>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</si>
  <si>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</si>
  <si>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</si>
  <si>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</si>
  <si>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</si>
  <si>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</si>
  <si>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</si>
  <si>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</si>
  <si>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</si>
  <si>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</si>
  <si>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</si>
  <si>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</si>
  <si>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</si>
  <si>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</si>
  <si>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</si>
  <si>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</si>
  <si>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</si>
  <si>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</si>
  <si>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</si>
  <si>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</si>
  <si>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</si>
  <si>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</si>
  <si>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</si>
  <si>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</si>
  <si>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</si>
  <si>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</si>
  <si>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</si>
  <si>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</si>
  <si>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</si>
  <si>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</si>
  <si>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</si>
  <si>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</si>
  <si>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</si>
  <si>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</si>
  <si>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</si>
  <si>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</si>
  <si>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</si>
  <si>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</si>
  <si>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</si>
  <si>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</si>
  <si>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</si>
  <si>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</si>
  <si>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</si>
  <si>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</si>
  <si>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</si>
  <si>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</si>
  <si>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</si>
  <si>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</si>
  <si>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</si>
  <si>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</si>
  <si>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</si>
  <si>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</si>
  <si>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</si>
  <si>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</si>
  <si>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</si>
  <si>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</si>
  <si>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</si>
  <si>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</si>
  <si>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</si>
  <si>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</si>
  <si>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</si>
  <si>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</si>
  <si>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</si>
  <si>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</si>
  <si>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</si>
  <si>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</si>
  <si>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</si>
  <si>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</si>
  <si>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</si>
  <si>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</si>
  <si>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</si>
  <si>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</si>
  <si>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</si>
  <si>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</si>
  <si>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</si>
  <si>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</si>
  <si>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</si>
  <si>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</si>
  <si>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</si>
  <si>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</si>
  <si>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</si>
  <si>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</si>
  <si>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</si>
  <si>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</si>
  <si>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</si>
  <si>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</si>
  <si>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</si>
  <si>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</si>
  <si>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</si>
  <si>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</si>
  <si>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</si>
  <si>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</si>
  <si>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</si>
  <si>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</si>
  <si>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</si>
  <si>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</si>
  <si>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</si>
  <si>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</si>
  <si>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</si>
  <si>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</si>
  <si>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</si>
  <si>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</si>
  <si>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</si>
  <si>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</si>
  <si>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</si>
  <si>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</si>
  <si>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</si>
  <si>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</si>
  <si>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</si>
  <si>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</si>
  <si>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</si>
  <si>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</si>
  <si>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</si>
  <si>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</si>
  <si>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</si>
  <si>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</si>
  <si>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</si>
  <si>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</si>
  <si>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</si>
  <si>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</si>
  <si>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</si>
  <si>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</si>
  <si>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</si>
  <si>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</si>
  <si>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</si>
  <si>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</si>
  <si>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</si>
  <si>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</si>
  <si>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</si>
  <si>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</si>
  <si>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</si>
  <si>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</si>
  <si>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</si>
  <si>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</si>
  <si>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</si>
  <si>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</si>
  <si>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</si>
  <si>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</si>
  <si>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</si>
  <si>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</si>
  <si>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</si>
  <si>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</si>
  <si>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</si>
  <si>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</si>
  <si>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</si>
  <si>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</si>
  <si>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</si>
  <si>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</si>
  <si>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</si>
  <si>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</si>
  <si>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</si>
  <si>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</si>
  <si>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</si>
  <si>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</si>
  <si>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</si>
  <si>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</si>
  <si>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</si>
  <si>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</si>
  <si>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</si>
  <si>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</si>
  <si>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</si>
  <si>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</si>
  <si>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</si>
  <si>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</si>
  <si>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</si>
  <si>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</si>
  <si>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</si>
  <si>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</si>
  <si>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</si>
  <si>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</si>
  <si>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</si>
  <si>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</si>
  <si>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</si>
  <si>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</si>
  <si>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</si>
  <si>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</si>
  <si>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</si>
  <si>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</si>
  <si>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</si>
  <si>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</si>
  <si>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</si>
  <si>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</si>
  <si>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</si>
  <si>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</si>
  <si>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</si>
  <si>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</si>
  <si>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</si>
  <si>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</si>
  <si>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</si>
  <si>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</si>
  <si>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</si>
  <si>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</si>
  <si>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</si>
  <si>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</si>
  <si>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</si>
  <si>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</si>
  <si>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</si>
  <si>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</si>
  <si>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</si>
  <si>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</si>
  <si>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</si>
  <si>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</si>
  <si>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</si>
  <si>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</si>
  <si>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</si>
  <si>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</si>
  <si>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</si>
  <si>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</si>
  <si>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</si>
  <si>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</si>
  <si>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</si>
  <si>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</si>
  <si>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</si>
  <si>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</si>
  <si>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</si>
  <si>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</si>
  <si>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</si>
  <si>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</si>
  <si>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</si>
  <si>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</si>
  <si>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</si>
  <si>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</si>
  <si>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</si>
  <si>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</si>
  <si>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</si>
  <si>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</si>
  <si>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</si>
  <si>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</si>
  <si>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</si>
  <si>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</si>
  <si>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</si>
  <si>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</si>
  <si>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</si>
  <si>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</si>
  <si>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</si>
  <si>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</si>
  <si>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</si>
  <si>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</si>
  <si>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</si>
  <si>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</si>
  <si>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</si>
  <si>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</si>
  <si>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</si>
  <si>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</si>
  <si>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</si>
  <si>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</si>
  <si>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</si>
  <si>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</si>
  <si>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</si>
  <si>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</si>
  <si>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</si>
  <si>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</si>
  <si>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</si>
  <si>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</si>
  <si>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</si>
  <si>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</si>
  <si>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</si>
  <si>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</si>
  <si>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</si>
  <si>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</si>
  <si>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</si>
  <si>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</si>
  <si>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</si>
  <si>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</si>
  <si>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</si>
  <si>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</si>
  <si>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</si>
  <si>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</si>
  <si>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</si>
  <si>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</si>
  <si>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</si>
  <si>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</si>
  <si>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</si>
  <si>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</si>
  <si>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</si>
  <si>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</si>
  <si>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</si>
  <si>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</si>
  <si>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</si>
  <si>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</si>
  <si>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</si>
  <si>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</si>
  <si>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</si>
  <si>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</si>
  <si>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</si>
  <si>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</si>
  <si>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</si>
  <si>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</si>
  <si>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</si>
  <si>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</si>
  <si>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</si>
  <si>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</si>
  <si>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</si>
  <si>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</si>
  <si>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</si>
  <si>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</si>
  <si>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</si>
  <si>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</si>
  <si>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</si>
  <si>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</si>
  <si>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</si>
  <si>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</si>
  <si>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</si>
  <si>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</si>
  <si>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</si>
  <si>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</si>
  <si>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</si>
  <si>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</si>
  <si>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</si>
  <si>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</si>
  <si>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</si>
  <si>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</si>
  <si>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</si>
  <si>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</si>
  <si>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</si>
  <si>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</si>
  <si>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</si>
  <si>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</si>
  <si>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</si>
  <si>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</si>
  <si>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</si>
  <si>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</si>
  <si>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</si>
  <si>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</si>
  <si>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</si>
  <si>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</si>
  <si>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</si>
  <si>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</si>
  <si>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</si>
  <si>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</si>
  <si>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</si>
  <si>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</si>
  <si>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</si>
  <si>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</si>
  <si>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</si>
  <si>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</si>
  <si>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</si>
  <si>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</si>
  <si>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</si>
  <si>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</si>
  <si>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</si>
  <si>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</si>
  <si>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</si>
  <si>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</si>
  <si>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</si>
  <si>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</si>
  <si>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</si>
  <si>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</si>
  <si>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</si>
  <si>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</si>
  <si>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</si>
  <si>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</si>
  <si>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</si>
  <si>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</si>
  <si>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</si>
  <si>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</si>
  <si>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</si>
  <si>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</si>
  <si>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</si>
  <si>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</si>
  <si>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</si>
  <si>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</si>
  <si>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</si>
  <si>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</si>
  <si>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</si>
  <si>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</si>
  <si>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</si>
  <si>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</si>
  <si>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</si>
  <si>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</si>
  <si>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</si>
  <si>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</si>
  <si>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</si>
  <si>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</si>
  <si>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</si>
  <si>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</si>
  <si>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</si>
  <si>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</si>
  <si>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</si>
  <si>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</si>
  <si>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</si>
  <si>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</si>
  <si>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</si>
  <si>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</si>
  <si>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</si>
  <si>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</si>
  <si>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</si>
  <si>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</si>
  <si>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</si>
  <si>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</si>
  <si>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</si>
  <si>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</si>
  <si>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</si>
  <si>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</si>
  <si>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</si>
  <si>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</si>
  <si>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</si>
  <si>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</si>
  <si>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</si>
  <si>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</si>
  <si>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</si>
  <si>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</si>
  <si>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</si>
  <si>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</si>
  <si>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</si>
  <si>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</si>
  <si>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</si>
  <si>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</si>
  <si>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</si>
  <si>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</si>
  <si>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</si>
  <si>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</si>
  <si>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</si>
  <si>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</si>
  <si>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</si>
  <si>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</si>
  <si>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</si>
  <si>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</si>
  <si>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</si>
  <si>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</si>
  <si>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</si>
  <si>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</si>
  <si>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</si>
  <si>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</si>
  <si>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</si>
  <si>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</si>
  <si>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</si>
  <si>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</si>
  <si>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</si>
  <si>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</si>
  <si>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</si>
  <si>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</si>
  <si>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</si>
  <si>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</si>
  <si>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</si>
  <si>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</si>
  <si>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</si>
  <si>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</si>
  <si>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</si>
  <si>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</si>
  <si>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</si>
  <si>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</si>
  <si>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</si>
  <si>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</si>
  <si>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</si>
  <si>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</si>
  <si>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</si>
  <si>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</si>
  <si>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</si>
  <si>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</si>
  <si>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</si>
  <si>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</si>
  <si>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</si>
  <si>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</si>
  <si>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</si>
  <si>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</si>
  <si>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</si>
  <si>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</si>
  <si>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</si>
  <si>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</si>
  <si>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</si>
  <si>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</si>
  <si>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</si>
  <si>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</si>
  <si>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</si>
  <si>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</si>
  <si>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</si>
  <si>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</si>
  <si>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</si>
  <si>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</si>
  <si>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</si>
  <si>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</si>
  <si>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</si>
  <si>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</si>
  <si>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</si>
  <si>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</si>
  <si>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</si>
  <si>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</si>
  <si>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</si>
  <si>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</si>
  <si>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</si>
  <si>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</si>
  <si>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</si>
  <si>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</si>
  <si>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</si>
  <si>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</si>
  <si>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</si>
  <si>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</si>
  <si>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</si>
  <si>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</si>
  <si>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</si>
  <si>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</si>
  <si>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</si>
  <si>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</si>
  <si>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</si>
  <si>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</si>
  <si>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</si>
  <si>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</si>
  <si>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</si>
  <si>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</si>
  <si>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</si>
  <si>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</si>
  <si>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</si>
  <si>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</si>
  <si>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</si>
  <si>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</si>
  <si>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</si>
  <si>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</si>
  <si>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</si>
  <si>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</si>
  <si>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</si>
  <si>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</si>
  <si>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</si>
  <si>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</si>
  <si>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</si>
  <si>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</si>
  <si>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</si>
  <si>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</si>
  <si>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</si>
  <si>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</si>
  <si>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</si>
  <si>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</si>
  <si>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</si>
  <si>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</si>
  <si>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</si>
  <si>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</si>
  <si>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</si>
  <si>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</si>
  <si>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</si>
  <si>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</si>
  <si>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</si>
  <si>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</si>
  <si>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</si>
  <si>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</si>
  <si>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</si>
  <si>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</si>
  <si>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</si>
  <si>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</si>
  <si>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</si>
  <si>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</si>
  <si>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</si>
  <si>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</si>
  <si>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</si>
  <si>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</si>
  <si>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</si>
  <si>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</si>
  <si>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</si>
  <si>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</si>
  <si>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</si>
  <si>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</si>
  <si>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</si>
  <si>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</si>
  <si>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</si>
  <si>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</si>
  <si>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</si>
  <si>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</si>
  <si>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</si>
  <si>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</si>
  <si>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</si>
  <si>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</si>
  <si>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</si>
  <si>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</si>
  <si>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</si>
  <si>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</si>
  <si>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</si>
  <si>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</si>
  <si>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</si>
  <si>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</si>
  <si>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</si>
  <si>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</si>
  <si>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</si>
  <si>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</si>
  <si>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</si>
  <si>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</si>
  <si>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</si>
  <si>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</si>
  <si>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</si>
  <si>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</si>
  <si>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</si>
  <si>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</si>
  <si>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</si>
  <si>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</si>
  <si>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</si>
  <si>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</si>
  <si>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</si>
  <si>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</si>
  <si>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</si>
  <si>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</si>
  <si>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</si>
  <si>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</si>
  <si>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</si>
  <si>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</si>
  <si>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</si>
  <si>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</si>
  <si>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</si>
  <si>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</si>
  <si>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</si>
  <si>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</si>
  <si>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</si>
  <si>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</si>
  <si>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</si>
  <si>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</si>
  <si>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</si>
  <si>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</si>
  <si>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</si>
  <si>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</si>
  <si>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</si>
  <si>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</si>
  <si>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</si>
  <si>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</si>
  <si>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</si>
  <si>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</si>
  <si>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</si>
  <si>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</si>
  <si>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</si>
  <si>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</si>
  <si>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</si>
  <si>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</si>
  <si>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</si>
  <si>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</si>
  <si>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</si>
  <si>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</si>
  <si>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</si>
  <si>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</si>
  <si>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</si>
  <si>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</si>
  <si>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</si>
  <si>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</si>
  <si>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</si>
  <si>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</si>
  <si>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</si>
  <si>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</si>
  <si>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</si>
  <si>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</si>
  <si>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</si>
  <si>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</si>
  <si>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</si>
  <si>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</si>
  <si>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</si>
  <si>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</si>
  <si>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</si>
  <si>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</si>
  <si>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</si>
  <si>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</si>
  <si>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</si>
  <si>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</si>
  <si>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</si>
  <si>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</si>
  <si>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</si>
  <si>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</si>
  <si>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</si>
  <si>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</si>
  <si>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</si>
  <si>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</si>
  <si>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</si>
  <si>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</si>
  <si>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</si>
  <si>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</si>
  <si>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</si>
  <si>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</si>
  <si>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</si>
  <si>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</si>
  <si>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</si>
  <si>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</si>
  <si>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</si>
  <si>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</si>
  <si>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</si>
  <si>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</si>
  <si>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</si>
  <si>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</si>
  <si>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</si>
  <si>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</si>
  <si>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</si>
  <si>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</si>
  <si>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</si>
  <si>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</si>
  <si>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</si>
  <si>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</si>
  <si>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</si>
  <si>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</si>
  <si>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</si>
  <si>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</si>
  <si>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</si>
  <si>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</si>
  <si>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</si>
  <si>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</si>
  <si>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</si>
  <si>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</si>
  <si>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</si>
  <si>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</si>
  <si>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</si>
  <si>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</si>
  <si>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</si>
  <si>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</si>
  <si>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</si>
  <si>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</si>
  <si>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</si>
  <si>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</si>
  <si>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</si>
  <si>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</si>
  <si>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</si>
  <si>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</si>
  <si>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</si>
  <si>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</si>
  <si>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</si>
  <si>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</si>
  <si>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</si>
  <si>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</si>
  <si>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</si>
  <si>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</si>
  <si>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</si>
  <si>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</si>
  <si>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</si>
  <si>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</si>
  <si>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</si>
  <si>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</si>
  <si>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</si>
  <si>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</si>
  <si>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</si>
  <si>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</si>
  <si>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</si>
  <si>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</si>
  <si>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</si>
  <si>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</si>
  <si>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</si>
  <si>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</si>
  <si>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</si>
  <si>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</si>
  <si>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</si>
  <si>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</si>
  <si>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</si>
  <si>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</si>
  <si>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</si>
  <si>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</si>
  <si>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</si>
  <si>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</si>
  <si>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</si>
  <si>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</si>
  <si>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</si>
  <si>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</si>
  <si>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</si>
  <si>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</si>
  <si>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</si>
  <si>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</si>
  <si>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</si>
  <si>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</si>
  <si>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</si>
  <si>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</si>
  <si>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</si>
  <si>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</si>
  <si>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</si>
  <si>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</si>
  <si>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</si>
  <si>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</si>
  <si>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</si>
  <si>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</si>
  <si>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</si>
  <si>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</si>
  <si>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</si>
  <si>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</si>
  <si>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</si>
  <si>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</si>
  <si>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</si>
  <si>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</si>
  <si>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</si>
  <si>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</si>
  <si>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</si>
  <si>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</si>
  <si>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</si>
  <si>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</si>
  <si>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</si>
  <si>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</si>
  <si>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</si>
  <si>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</si>
  <si>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</si>
  <si>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</si>
  <si>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</si>
  <si>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</si>
  <si>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</si>
  <si>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</si>
  <si>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</si>
  <si>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</si>
  <si>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</si>
  <si>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</si>
  <si>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</si>
  <si>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</si>
  <si>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</si>
  <si>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</si>
  <si>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</si>
  <si>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</si>
  <si>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</si>
  <si>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</si>
  <si>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</si>
  <si>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</si>
  <si>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</si>
  <si>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</si>
  <si>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</si>
  <si>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</si>
  <si>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</si>
  <si>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</si>
  <si>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</si>
  <si>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</si>
  <si>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</si>
  <si>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</si>
  <si>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</si>
  <si>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</si>
  <si>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</si>
  <si>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</si>
  <si>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</si>
  <si>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</si>
  <si>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</si>
  <si>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</si>
  <si>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</si>
  <si>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</si>
  <si>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</si>
  <si>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</si>
  <si>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</si>
  <si>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</si>
  <si>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</si>
  <si>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</si>
  <si>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</si>
  <si>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</si>
  <si>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</si>
  <si>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</si>
  <si>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</si>
  <si>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</si>
  <si>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</si>
  <si>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</si>
  <si>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</si>
  <si>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</si>
  <si>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</si>
  <si>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</si>
  <si>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</si>
  <si>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</si>
  <si>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</si>
  <si>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</si>
  <si>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</si>
  <si>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</si>
  <si>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</si>
  <si>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</si>
  <si>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</si>
  <si>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</si>
  <si>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</si>
  <si>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</si>
  <si>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</si>
  <si>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</si>
  <si>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</si>
  <si>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</si>
  <si>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</si>
  <si>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</si>
  <si>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</si>
  <si>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</si>
  <si>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</si>
  <si>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</si>
  <si>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</si>
  <si>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</si>
  <si>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</si>
  <si>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</si>
  <si>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</si>
  <si>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</si>
  <si>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</si>
  <si>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</si>
  <si>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</si>
  <si>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</si>
  <si>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</si>
  <si>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</si>
  <si>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</si>
  <si>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</si>
  <si>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</si>
  <si>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</si>
  <si>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</si>
  <si>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</si>
  <si>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</si>
  <si>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</si>
  <si>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</si>
  <si>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</si>
  <si>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</si>
  <si>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</si>
  <si>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</si>
  <si>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</si>
  <si>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</si>
  <si>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</si>
  <si>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</si>
  <si>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</si>
  <si>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</si>
  <si>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</si>
  <si>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</si>
  <si>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</si>
  <si>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</si>
  <si>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</si>
  <si>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</si>
  <si>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</si>
  <si>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</si>
  <si>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</si>
  <si>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</si>
  <si>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</si>
  <si>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</si>
  <si>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</si>
  <si>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</si>
  <si>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</si>
  <si>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</si>
  <si>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</si>
  <si>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</si>
  <si>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</si>
  <si>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</si>
  <si>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</si>
  <si>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</si>
  <si>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</si>
  <si>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</si>
  <si>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</si>
  <si>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</si>
  <si>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</si>
  <si>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</si>
  <si>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</si>
  <si>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</si>
  <si>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</si>
  <si>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</si>
  <si>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</si>
  <si>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</si>
  <si>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</si>
  <si>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</si>
  <si>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</si>
  <si>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</si>
  <si>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</si>
  <si>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</si>
  <si>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</si>
  <si>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</si>
  <si>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</si>
  <si>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</si>
  <si>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</si>
  <si>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</si>
  <si>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</si>
  <si>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</si>
  <si>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</si>
  <si>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</si>
  <si>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</si>
  <si>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</si>
  <si>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</si>
  <si>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</si>
  <si>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</si>
  <si>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</si>
  <si>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</si>
  <si>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</si>
  <si>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</si>
  <si>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</si>
  <si>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</si>
  <si>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</si>
  <si>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</si>
  <si>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</si>
  <si>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</si>
  <si>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</si>
  <si>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</si>
  <si>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</si>
  <si>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</si>
  <si>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</si>
  <si>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</si>
  <si>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</si>
  <si>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</si>
  <si>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</si>
  <si>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</si>
  <si>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</si>
  <si>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</si>
  <si>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</si>
  <si>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</si>
  <si>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</si>
  <si>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</si>
  <si>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</si>
  <si>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</si>
  <si>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</si>
  <si>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</si>
  <si>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</si>
  <si>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</si>
  <si>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</si>
  <si>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</si>
  <si>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</si>
  <si>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</si>
  <si>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</si>
  <si>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</si>
  <si>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</si>
  <si>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</si>
  <si>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</si>
  <si>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</si>
  <si>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</si>
  <si>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</si>
  <si>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</si>
  <si>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</si>
  <si>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</si>
  <si>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</si>
  <si>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</si>
  <si>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</si>
  <si>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</si>
  <si>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</si>
  <si>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</si>
  <si>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</si>
  <si>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</si>
  <si>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</si>
  <si>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</si>
  <si>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</si>
  <si>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</si>
  <si>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</si>
  <si>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</si>
  <si>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</si>
  <si>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</si>
  <si>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</si>
  <si>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</si>
  <si>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</si>
  <si>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</si>
  <si>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</si>
  <si>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</si>
  <si>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</si>
  <si>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</si>
  <si>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</si>
  <si>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</si>
  <si>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</si>
  <si>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</si>
  <si>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</si>
  <si>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</si>
  <si>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</si>
  <si>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</si>
  <si>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</si>
  <si>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</si>
  <si>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</si>
  <si>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</si>
  <si>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</si>
  <si>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</si>
  <si>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</si>
  <si>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</si>
  <si>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</si>
  <si>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</si>
  <si>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</si>
  <si>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</si>
  <si>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</si>
  <si>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</si>
  <si>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</si>
  <si>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</si>
  <si>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</si>
  <si>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</si>
  <si>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</si>
  <si>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</si>
  <si>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</si>
  <si>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</si>
  <si>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</si>
  <si>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</si>
  <si>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</si>
  <si>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</si>
  <si>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</si>
  <si>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</si>
  <si>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</si>
  <si>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</si>
  <si>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</si>
  <si>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</si>
  <si>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</si>
  <si>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</si>
  <si>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</si>
  <si>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</si>
  <si>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</si>
  <si>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</si>
  <si>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</si>
  <si>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</si>
  <si>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</si>
  <si>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</si>
  <si>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</si>
  <si>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</si>
  <si>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</si>
  <si>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</si>
  <si>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</si>
  <si>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</si>
  <si>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</si>
  <si>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</si>
  <si>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</si>
  <si>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</si>
  <si>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</si>
  <si>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</si>
  <si>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</si>
  <si>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</si>
  <si>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</si>
  <si>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</si>
  <si>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</si>
  <si>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</si>
  <si>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</si>
  <si>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</si>
  <si>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</si>
  <si>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</si>
  <si>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</si>
  <si>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</si>
  <si>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</si>
  <si>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</si>
  <si>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</si>
  <si>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</si>
  <si>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</si>
  <si>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</si>
  <si>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</si>
  <si>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</si>
  <si>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</si>
  <si>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</si>
  <si>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</si>
  <si>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</si>
  <si>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</si>
  <si>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</si>
  <si>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</si>
  <si>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</si>
  <si>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</si>
  <si>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</si>
  <si>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</si>
  <si>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</si>
  <si>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</si>
  <si>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</si>
  <si>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</si>
  <si>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</si>
  <si>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</si>
  <si>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</si>
  <si>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</si>
  <si>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</si>
  <si>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</si>
  <si>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</si>
  <si>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</si>
  <si>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</si>
  <si>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</si>
  <si>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</si>
  <si>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</si>
  <si>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</si>
  <si>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</si>
  <si>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</si>
  <si>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</si>
  <si>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</si>
  <si>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</si>
  <si>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</si>
  <si>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</si>
  <si>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</si>
  <si>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</si>
  <si>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</si>
  <si>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</si>
  <si>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</si>
  <si>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</si>
  <si>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</si>
  <si>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</si>
  <si>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</si>
  <si>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</si>
  <si>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</si>
  <si>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</si>
  <si>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</si>
  <si>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</si>
  <si>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</si>
  <si>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</si>
  <si>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</si>
  <si>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</si>
  <si>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</si>
  <si>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</si>
  <si>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</si>
  <si>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</si>
  <si>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</si>
  <si>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</si>
  <si>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</si>
  <si>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</si>
  <si>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</si>
  <si>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</si>
  <si>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</si>
  <si>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</si>
  <si>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</si>
  <si>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</si>
  <si>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</si>
  <si>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</si>
  <si>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</si>
  <si>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</si>
  <si>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</si>
  <si>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</si>
  <si>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</si>
  <si>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</si>
  <si>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</si>
  <si>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</si>
  <si>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</si>
  <si>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</si>
  <si>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</si>
  <si>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</si>
  <si>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</si>
  <si>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</si>
  <si>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</si>
  <si>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</si>
  <si>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</si>
  <si>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</si>
  <si>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</si>
  <si>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</si>
  <si>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</si>
  <si>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</si>
  <si>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</si>
  <si>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</si>
  <si>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</si>
  <si>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</si>
  <si>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</si>
  <si>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</si>
  <si>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</si>
  <si>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</si>
  <si>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</si>
  <si>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</si>
  <si>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</si>
  <si>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</si>
  <si>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</si>
  <si>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</si>
  <si>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</si>
  <si>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</si>
  <si>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</si>
  <si>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</si>
  <si>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</si>
  <si>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</si>
  <si>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</si>
  <si>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</si>
  <si>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</si>
  <si>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</si>
  <si>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</si>
  <si>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</si>
  <si>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</si>
  <si>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</si>
  <si>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</si>
  <si>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</si>
  <si>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</si>
  <si>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</si>
  <si>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</si>
  <si>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</si>
  <si>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</si>
  <si>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</si>
  <si>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</si>
  <si>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</si>
  <si>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</si>
  <si>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</si>
  <si>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</si>
  <si>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</si>
  <si>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</si>
  <si>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</si>
  <si>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</si>
  <si>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</si>
  <si>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</si>
  <si>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</si>
  <si>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</si>
  <si>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</si>
  <si>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</si>
  <si>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</si>
  <si>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</si>
  <si>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</si>
  <si>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</si>
  <si>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</si>
  <si>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</si>
  <si>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</si>
  <si>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</si>
  <si>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</si>
  <si>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</si>
  <si>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</si>
  <si>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</si>
  <si>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</si>
  <si>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</si>
  <si>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</si>
  <si>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</si>
  <si>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</si>
  <si>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</si>
  <si>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</si>
  <si>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</si>
  <si>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</si>
  <si>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</si>
  <si>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</si>
  <si>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</si>
  <si>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</si>
  <si>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</si>
  <si>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</si>
  <si>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</si>
  <si>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</si>
  <si>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</si>
  <si>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</si>
  <si>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</si>
  <si>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</si>
  <si>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</si>
  <si>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</si>
  <si>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</si>
  <si>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</si>
  <si>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</si>
  <si>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</si>
  <si>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</si>
  <si>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</si>
  <si>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</si>
  <si>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</si>
  <si>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</si>
  <si>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</si>
  <si>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</si>
  <si>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</si>
  <si>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</si>
  <si>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</si>
  <si>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</si>
  <si>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</si>
  <si>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</si>
  <si>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</si>
  <si>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</si>
  <si>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</si>
  <si>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</si>
  <si>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</si>
  <si>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</si>
  <si>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</si>
  <si>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</si>
  <si>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</si>
  <si>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</si>
  <si>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</si>
  <si>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</si>
  <si>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</si>
  <si>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</si>
  <si>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</si>
  <si>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</si>
  <si>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</si>
  <si>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</si>
  <si>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</si>
  <si>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</si>
  <si>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</si>
  <si>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</si>
  <si>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</si>
  <si>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</si>
  <si>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</si>
  <si>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</si>
  <si>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</si>
  <si>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</si>
  <si>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</si>
  <si>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</si>
  <si>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</si>
  <si>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</si>
  <si>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</si>
  <si>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</si>
  <si>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</si>
  <si>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</si>
  <si>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</si>
  <si>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</si>
  <si>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</si>
  <si>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</si>
  <si>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</si>
  <si>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</si>
  <si>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</si>
  <si>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</si>
  <si>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</si>
  <si>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</si>
  <si>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</si>
  <si>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</si>
  <si>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</si>
  <si>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</si>
  <si>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</si>
  <si>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</si>
  <si>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</si>
  <si>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</si>
  <si>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</si>
  <si>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</si>
  <si>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</si>
  <si>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</si>
  <si>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</si>
  <si>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</si>
  <si>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</si>
  <si>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</si>
  <si>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</si>
  <si>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</si>
  <si>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</si>
  <si>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</si>
  <si>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</si>
  <si>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</si>
  <si>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</si>
  <si>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</si>
  <si>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</si>
  <si>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</si>
  <si>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</si>
  <si>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</si>
  <si>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</si>
  <si>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</si>
  <si>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</si>
  <si>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</si>
  <si>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</si>
  <si>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</si>
  <si>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</si>
  <si>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</si>
  <si>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</si>
  <si>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</si>
  <si>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</si>
  <si>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</si>
  <si>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</si>
  <si>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</si>
  <si>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</si>
  <si>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</si>
  <si>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</si>
  <si>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</si>
  <si>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</si>
  <si>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</si>
  <si>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</si>
  <si>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</si>
  <si>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</si>
  <si>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</si>
  <si>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</si>
  <si>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</si>
  <si>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</si>
  <si>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</si>
  <si>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</si>
  <si>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</si>
  <si>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</si>
  <si>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</si>
  <si>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</si>
  <si>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</si>
  <si>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</si>
  <si>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</si>
  <si>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</si>
  <si>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</si>
  <si>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</si>
  <si>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</si>
  <si>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</si>
  <si>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</si>
  <si>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</si>
  <si>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</si>
  <si>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</si>
  <si>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</si>
  <si>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</si>
  <si>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</si>
  <si>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</si>
  <si>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</si>
  <si>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</si>
  <si>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</si>
  <si>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</si>
  <si>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</si>
  <si>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</si>
  <si>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</si>
  <si>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</si>
  <si>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</si>
  <si>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</si>
  <si>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</si>
  <si>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</si>
  <si>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</si>
  <si>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</si>
  <si>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</si>
  <si>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</si>
  <si>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</si>
  <si>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</si>
  <si>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</si>
  <si>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</si>
  <si>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</si>
  <si>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</si>
  <si>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</si>
  <si>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</si>
  <si>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</si>
  <si>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</si>
  <si>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</si>
  <si>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</si>
  <si>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</si>
  <si>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</si>
  <si>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</si>
  <si>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</si>
  <si>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</si>
  <si>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</si>
  <si>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</si>
  <si>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</si>
  <si>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</si>
  <si>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</si>
  <si>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</si>
  <si>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</si>
  <si>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</si>
  <si>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</si>
  <si>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</si>
  <si>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</si>
  <si>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</si>
  <si>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</si>
  <si>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</si>
  <si>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</si>
  <si>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</si>
  <si>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</si>
  <si>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</si>
  <si>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</si>
  <si>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</si>
  <si>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</si>
  <si>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</si>
  <si>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</si>
  <si>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</si>
  <si>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</si>
  <si>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</si>
  <si>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</si>
  <si>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</si>
  <si>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</si>
  <si>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</si>
  <si>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</si>
  <si>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</si>
  <si>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</si>
  <si>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</si>
  <si>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</si>
  <si>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</si>
  <si>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</si>
  <si>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</si>
  <si>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</si>
  <si>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</si>
  <si>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</si>
  <si>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</si>
  <si>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</si>
  <si>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</si>
  <si>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</si>
  <si>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</si>
  <si>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</si>
  <si>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</si>
  <si>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</si>
  <si>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</si>
  <si>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</si>
  <si>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</si>
  <si>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</si>
  <si>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</si>
  <si>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</si>
  <si>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</si>
  <si>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</si>
  <si>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</si>
  <si>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</si>
  <si>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</si>
  <si>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</si>
  <si>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</si>
  <si>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</si>
  <si>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</si>
  <si>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</si>
  <si>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</si>
  <si>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</si>
  <si>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</si>
  <si>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</si>
  <si>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</si>
  <si>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</si>
  <si>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</si>
  <si>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</si>
  <si>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</si>
  <si>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</si>
  <si>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</si>
  <si>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</si>
  <si>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</si>
  <si>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</si>
  <si>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</si>
  <si>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</si>
  <si>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</si>
  <si>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</si>
  <si>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</si>
  <si>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</si>
  <si>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</si>
  <si>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</si>
  <si>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</si>
  <si>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</si>
  <si>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</si>
  <si>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</si>
  <si>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</si>
  <si>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</si>
  <si>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</si>
  <si>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</si>
  <si>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</si>
  <si>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</si>
  <si>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</si>
  <si>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</si>
  <si>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</si>
  <si>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</si>
  <si>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</si>
  <si>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</si>
  <si>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</si>
  <si>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</si>
  <si>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</si>
  <si>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</si>
  <si>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</si>
  <si>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</si>
  <si>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</si>
  <si>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</si>
  <si>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</si>
  <si>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</si>
  <si>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</si>
  <si>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</si>
  <si>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</si>
  <si>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</si>
  <si>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</si>
  <si>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</si>
  <si>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</si>
  <si>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</si>
  <si>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</si>
  <si>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</si>
  <si>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</si>
  <si>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</si>
  <si>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</si>
  <si>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</si>
  <si>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</si>
  <si>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</si>
  <si>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</si>
  <si>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</si>
  <si>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</si>
  <si>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</si>
  <si>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</si>
  <si>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</si>
  <si>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</si>
  <si>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</si>
  <si>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</si>
  <si>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</si>
  <si>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</si>
  <si>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</si>
  <si>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</si>
  <si>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</si>
  <si>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</si>
  <si>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</si>
  <si>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</si>
  <si>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</si>
  <si>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</si>
  <si>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</si>
  <si>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</si>
  <si>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</si>
  <si>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</si>
  <si>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</si>
  <si>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</si>
  <si>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</si>
  <si>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</si>
  <si>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</si>
  <si>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</si>
  <si>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</si>
  <si>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</si>
  <si>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</si>
  <si>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</si>
  <si>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</si>
  <si>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</si>
  <si>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</si>
  <si>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</si>
  <si>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</si>
  <si>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</si>
  <si>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</si>
  <si>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</si>
  <si>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</si>
  <si>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</si>
  <si>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</si>
  <si>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</si>
  <si>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</si>
  <si>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</si>
  <si>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</si>
  <si>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</si>
  <si>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</si>
  <si>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</si>
  <si>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</si>
  <si>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</si>
  <si>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</si>
  <si>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</si>
  <si>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</si>
  <si>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</si>
  <si>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</si>
  <si>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</si>
  <si>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</si>
  <si>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</si>
  <si>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</si>
  <si>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</si>
  <si>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</si>
  <si>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</si>
  <si>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</si>
  <si>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</si>
  <si>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</si>
  <si>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</si>
  <si>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</si>
  <si>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</si>
  <si>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</si>
  <si>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</si>
  <si>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</si>
  <si>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</si>
  <si>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</si>
  <si>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</si>
  <si>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</si>
  <si>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</si>
  <si>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</si>
  <si>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</si>
  <si>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</si>
  <si>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</si>
  <si>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</si>
  <si>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</si>
  <si>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</si>
  <si>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</si>
  <si>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</si>
  <si>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</si>
  <si>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</si>
  <si>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</si>
  <si>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</si>
  <si>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</si>
  <si>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</si>
  <si>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</si>
  <si>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</si>
  <si>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</si>
  <si>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</si>
  <si>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</si>
  <si>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</si>
  <si>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</si>
  <si>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</si>
  <si>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</si>
  <si>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</si>
  <si>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</si>
  <si>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</si>
  <si>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</si>
  <si>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</si>
  <si>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</si>
  <si>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</si>
  <si>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</si>
  <si>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</si>
  <si>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</si>
  <si>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</si>
  <si>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</si>
  <si>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</si>
  <si>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</si>
  <si>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</si>
  <si>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</si>
  <si>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</si>
  <si>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</si>
  <si>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</si>
  <si>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</si>
  <si>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</si>
  <si>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</si>
  <si>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</si>
  <si>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</si>
  <si>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</si>
  <si>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</si>
  <si>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</si>
  <si>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</si>
  <si>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</si>
  <si>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</si>
  <si>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</si>
  <si>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</si>
  <si>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</si>
  <si>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</si>
  <si>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</si>
  <si>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</si>
  <si>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</si>
  <si>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</si>
  <si>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</si>
  <si>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</si>
  <si>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</si>
  <si>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</si>
  <si>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</si>
  <si>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</si>
  <si>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</si>
  <si>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</si>
  <si>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</si>
  <si>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</si>
  <si>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</si>
  <si>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</si>
  <si>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</si>
  <si>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</si>
  <si>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</si>
  <si>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</si>
  <si>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</si>
  <si>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</si>
  <si>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</si>
  <si>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</si>
  <si>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</si>
  <si>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</si>
  <si>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</si>
  <si>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</si>
  <si>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</si>
  <si>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</si>
  <si>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</si>
  <si>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</si>
  <si>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</si>
  <si>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</si>
  <si>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</si>
  <si>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</si>
  <si>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</si>
  <si>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</si>
  <si>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</si>
  <si>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</si>
  <si>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</si>
  <si>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</si>
  <si>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</si>
  <si>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</si>
  <si>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</si>
  <si>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</si>
  <si>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</si>
  <si>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</si>
  <si>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</si>
  <si>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</si>
  <si>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</si>
  <si>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</si>
  <si>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</si>
  <si>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</si>
  <si>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</si>
  <si>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</si>
  <si>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</si>
  <si>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</si>
  <si>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</si>
  <si>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</si>
  <si>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</si>
  <si>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</si>
  <si>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</si>
  <si>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</si>
  <si>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</si>
  <si>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</si>
  <si>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</si>
  <si>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</si>
  <si>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</si>
  <si>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</si>
  <si>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</si>
  <si>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</si>
  <si>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</si>
  <si>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</si>
  <si>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</si>
  <si>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</si>
  <si>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</si>
  <si>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</si>
  <si>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</si>
  <si>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</si>
  <si>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</si>
  <si>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</si>
  <si>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</si>
  <si>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</si>
  <si>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</si>
  <si>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</si>
  <si>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</si>
  <si>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</si>
  <si>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</si>
  <si>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</si>
  <si>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</si>
  <si>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</si>
  <si>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</si>
  <si>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</si>
  <si>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</si>
  <si>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</si>
  <si>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</si>
  <si>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</si>
  <si>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</si>
  <si>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</si>
  <si>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</si>
  <si>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</si>
  <si>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</si>
  <si>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</si>
  <si>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</si>
  <si>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</si>
  <si>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</si>
  <si>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</si>
  <si>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</si>
  <si>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</si>
  <si>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</si>
  <si>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</si>
  <si>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</si>
  <si>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</si>
  <si>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</si>
  <si>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</si>
  <si>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</si>
  <si>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</si>
  <si>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</si>
  <si>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</si>
  <si>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</si>
  <si>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</si>
  <si>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</si>
  <si>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</si>
  <si>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</si>
  <si>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</si>
  <si>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</si>
  <si>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</si>
  <si>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</si>
  <si>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</si>
  <si>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</si>
  <si>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</si>
  <si>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</si>
  <si>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</si>
  <si>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</si>
  <si>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</si>
  <si>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</si>
  <si>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</si>
  <si>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</si>
  <si>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</si>
  <si>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</si>
  <si>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</si>
  <si>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</si>
  <si>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</si>
  <si>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</si>
  <si>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</si>
  <si>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</si>
  <si>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</si>
  <si>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</si>
  <si>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</si>
  <si>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</si>
  <si>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</si>
  <si>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</si>
  <si>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</si>
  <si>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</si>
  <si>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</si>
  <si>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</si>
  <si>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</si>
  <si>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</si>
  <si>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</si>
  <si>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</si>
  <si>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</si>
  <si>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</si>
  <si>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</si>
  <si>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</si>
  <si>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</si>
  <si>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</si>
  <si>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</si>
  <si>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</si>
  <si>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</si>
  <si>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</si>
  <si>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</si>
  <si>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</si>
  <si>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</si>
  <si>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</si>
  <si>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</si>
  <si>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</si>
  <si>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</si>
  <si>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</si>
  <si>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</si>
  <si>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</si>
  <si>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</si>
  <si>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</si>
  <si>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</si>
  <si>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</si>
  <si>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</si>
  <si>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</si>
  <si>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</si>
  <si>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</si>
  <si>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</si>
  <si>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</si>
  <si>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</si>
  <si>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</si>
  <si>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</si>
  <si>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</si>
  <si>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</si>
  <si>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</si>
  <si>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</si>
  <si>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</si>
  <si>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</si>
  <si>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</si>
  <si>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</si>
  <si>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</si>
  <si>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</si>
  <si>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</si>
  <si>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</si>
  <si>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</si>
  <si>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</si>
  <si>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</si>
  <si>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</si>
  <si>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</si>
  <si>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</si>
  <si>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</si>
  <si>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</si>
  <si>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</si>
  <si>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</si>
  <si>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</si>
  <si>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</si>
  <si>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</si>
  <si>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</si>
  <si>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</si>
  <si>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</si>
  <si>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</si>
  <si>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</si>
  <si>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</si>
  <si>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</si>
  <si>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</si>
  <si>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</si>
  <si>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</si>
  <si>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</si>
  <si>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</si>
  <si>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</si>
  <si>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</si>
  <si>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</si>
  <si>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</si>
  <si>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</si>
  <si>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</si>
  <si>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</si>
  <si>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</si>
  <si>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</si>
  <si>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</si>
  <si>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</si>
  <si>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</si>
  <si>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</si>
  <si>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</si>
  <si>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</si>
  <si>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</si>
  <si>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</si>
  <si>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</si>
  <si>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</si>
  <si>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</si>
  <si>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</si>
  <si>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</si>
  <si>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</si>
  <si>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</si>
  <si>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</si>
  <si>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</si>
  <si>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</si>
  <si>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</si>
  <si>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</si>
  <si>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</si>
  <si>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</si>
  <si>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</si>
  <si>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</si>
  <si>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</si>
  <si>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</si>
  <si>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</si>
  <si>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</si>
  <si>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</si>
  <si>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</si>
  <si>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</si>
  <si>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</si>
  <si>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</si>
  <si>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</si>
  <si>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</si>
  <si>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</si>
  <si>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</si>
  <si>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</si>
  <si>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</si>
  <si>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</si>
  <si>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</si>
  <si>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</si>
  <si>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</si>
  <si>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</si>
  <si>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</si>
  <si>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</si>
  <si>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</si>
  <si>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</si>
  <si>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</si>
  <si>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</si>
  <si>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</si>
  <si>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</si>
  <si>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</si>
  <si>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</si>
  <si>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</si>
  <si>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</si>
  <si>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</si>
  <si>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</si>
  <si>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</si>
  <si>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</si>
  <si>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</si>
  <si>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</si>
  <si>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</si>
  <si>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</si>
  <si>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</si>
  <si>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</si>
  <si>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</si>
  <si>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</si>
  <si>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</si>
  <si>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</si>
  <si>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</si>
  <si>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</si>
  <si>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</si>
  <si>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</si>
  <si>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</si>
  <si>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</si>
  <si>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</si>
  <si>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</si>
  <si>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</si>
  <si>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</si>
  <si>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</si>
  <si>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</si>
  <si>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</si>
  <si>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</si>
  <si>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</si>
  <si>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</si>
  <si>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</si>
  <si>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</si>
  <si>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</si>
  <si>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</si>
  <si>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</si>
  <si>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</si>
  <si>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</si>
  <si>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</si>
  <si>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</si>
  <si>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</si>
  <si>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</si>
  <si>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</si>
  <si>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</si>
  <si>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</si>
  <si>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</si>
  <si>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</si>
  <si>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</si>
  <si>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</si>
  <si>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</si>
  <si>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</si>
  <si>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</si>
  <si>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</si>
  <si>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</si>
  <si>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</si>
  <si>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</si>
  <si>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</si>
  <si>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</si>
  <si>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</si>
  <si>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</si>
  <si>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</si>
  <si>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</si>
  <si>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</si>
  <si>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</si>
  <si>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</si>
  <si>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</si>
  <si>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</si>
  <si>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</si>
  <si>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</si>
  <si>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</si>
  <si>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</si>
  <si>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</si>
  <si>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</si>
  <si>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</si>
  <si>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</si>
  <si>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</si>
  <si>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</si>
  <si>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</si>
  <si>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</si>
  <si>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</si>
  <si>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</si>
  <si>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</si>
  <si>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</si>
  <si>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</si>
  <si>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</si>
  <si>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</si>
  <si>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</si>
  <si>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</si>
  <si>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</si>
  <si>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</si>
  <si>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</si>
  <si>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</si>
  <si>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</si>
  <si>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</si>
  <si>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</si>
  <si>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</si>
  <si>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</si>
  <si>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</si>
  <si>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</si>
  <si>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</si>
  <si>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</si>
  <si>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</si>
  <si>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</si>
  <si>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</si>
  <si>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</si>
  <si>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</si>
  <si>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</si>
  <si>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</si>
  <si>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</si>
  <si>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</si>
  <si>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</si>
  <si>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</si>
  <si>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</si>
  <si>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</si>
  <si>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</si>
  <si>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</si>
  <si>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</si>
  <si>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</si>
  <si>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</si>
  <si>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</si>
  <si>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</si>
  <si>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</si>
  <si>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</si>
  <si>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</si>
  <si>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</si>
  <si>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</si>
  <si>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</si>
  <si>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</si>
  <si>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</si>
  <si>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</si>
  <si>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</si>
  <si>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</si>
  <si>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</si>
  <si>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</si>
  <si>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</si>
  <si>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</si>
  <si>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</si>
  <si>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</si>
  <si>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</si>
  <si>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</si>
  <si>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</si>
  <si>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</si>
  <si>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</si>
  <si>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</si>
  <si>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</si>
  <si>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</si>
  <si>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</si>
  <si>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</si>
  <si>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</si>
  <si>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</si>
  <si>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</si>
  <si>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</si>
  <si>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</si>
  <si>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</si>
  <si>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</si>
  <si>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</si>
  <si>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</si>
  <si>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</si>
  <si>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</si>
  <si>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</si>
  <si>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</si>
  <si>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</si>
  <si>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</si>
  <si>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</si>
  <si>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</si>
  <si>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</si>
  <si>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</si>
  <si>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</si>
  <si>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</si>
  <si>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</si>
  <si>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</si>
  <si>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</si>
  <si>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</si>
  <si>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</si>
  <si>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</si>
  <si>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</si>
  <si>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</si>
  <si>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</si>
  <si>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</si>
  <si>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</si>
  <si>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</si>
  <si>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</si>
  <si>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</si>
  <si>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</si>
  <si>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</si>
  <si>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</si>
  <si>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</si>
  <si>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</si>
  <si>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</si>
  <si>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</si>
  <si>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</si>
  <si>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</si>
  <si>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</si>
  <si>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</si>
  <si>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</si>
  <si>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</si>
  <si>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</si>
  <si>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</si>
  <si>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</si>
  <si>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</si>
  <si>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</si>
  <si>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</si>
  <si>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</si>
  <si>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</si>
  <si>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</si>
  <si>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</si>
  <si>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</si>
  <si>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</si>
  <si>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</si>
  <si>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</si>
  <si>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</si>
  <si>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</si>
  <si>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</si>
  <si>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</si>
  <si>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</si>
  <si>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</si>
  <si>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</si>
  <si>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</si>
  <si>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</si>
  <si>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</si>
  <si>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</si>
  <si>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</si>
  <si>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</si>
  <si>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</si>
  <si>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</si>
  <si>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</si>
  <si>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</si>
  <si>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</si>
  <si>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</si>
  <si>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</si>
  <si>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</si>
  <si>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</si>
  <si>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</si>
  <si>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</si>
  <si>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</si>
  <si>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</si>
  <si>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</si>
  <si>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</si>
  <si>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</si>
  <si>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</si>
  <si>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</si>
  <si>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</si>
  <si>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</si>
  <si>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</si>
  <si>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</si>
  <si>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</si>
  <si>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</si>
  <si>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</si>
  <si>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</si>
  <si>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</si>
  <si>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</si>
  <si>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</si>
  <si>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</si>
  <si>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</si>
  <si>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</si>
  <si>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</si>
  <si>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</si>
  <si>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</si>
  <si>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</si>
  <si>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</si>
  <si>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</si>
  <si>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</si>
  <si>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</si>
  <si>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</si>
  <si>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</si>
  <si>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</si>
  <si>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</si>
  <si>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</si>
  <si>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</si>
  <si>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</si>
  <si>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</si>
  <si>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</si>
  <si>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</si>
  <si>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</si>
  <si>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</si>
  <si>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</si>
  <si>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</si>
  <si>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</si>
  <si>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</si>
  <si>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</si>
  <si>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</si>
  <si>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</si>
  <si>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</si>
  <si>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</si>
  <si>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</si>
  <si>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</si>
  <si>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</si>
  <si>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</si>
  <si>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</si>
  <si>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</si>
  <si>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</si>
  <si>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</si>
  <si>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</si>
  <si>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</si>
  <si>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</si>
  <si>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</si>
  <si>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</si>
  <si>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</si>
  <si>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</si>
  <si>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</si>
  <si>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</si>
  <si>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</si>
  <si>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</si>
  <si>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</si>
  <si>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</si>
  <si>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</si>
  <si>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</si>
  <si>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</si>
  <si>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</si>
  <si>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</si>
  <si>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</si>
  <si>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</si>
  <si>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</si>
  <si>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</si>
  <si>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</si>
  <si>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</si>
  <si>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</si>
  <si>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</si>
  <si>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</si>
  <si>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</si>
  <si>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</si>
  <si>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</si>
  <si>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</si>
  <si>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</si>
  <si>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</si>
  <si>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</si>
  <si>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</si>
  <si>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</si>
  <si>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</si>
  <si>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</si>
  <si>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</si>
  <si>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</si>
  <si>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</si>
  <si>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</si>
  <si>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</si>
  <si>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</si>
  <si>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</si>
  <si>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</si>
  <si>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</si>
  <si>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</si>
  <si>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</si>
  <si>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</si>
  <si>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</si>
  <si>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</si>
  <si>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</si>
  <si>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</si>
  <si>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</si>
  <si>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</si>
  <si>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</si>
  <si>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</si>
  <si>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</si>
  <si>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</si>
  <si>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</si>
  <si>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</si>
  <si>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</si>
  <si>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</si>
  <si>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</si>
  <si>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</si>
  <si>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</si>
  <si>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</si>
  <si>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</si>
  <si>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</si>
  <si>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</si>
  <si>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</si>
  <si>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</si>
  <si>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</si>
  <si>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</si>
  <si>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</si>
  <si>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</si>
  <si>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</si>
  <si>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</si>
  <si>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</si>
  <si>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</si>
  <si>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</si>
  <si>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</si>
  <si>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</si>
  <si>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</si>
  <si>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</si>
  <si>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</si>
  <si>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</si>
  <si>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</si>
  <si>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</si>
  <si>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</si>
  <si>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</si>
  <si>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</si>
  <si>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</si>
  <si>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</si>
  <si>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</si>
  <si>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</si>
  <si>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</si>
  <si>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</si>
  <si>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</si>
  <si>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</si>
  <si>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</si>
  <si>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</si>
  <si>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</si>
  <si>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</si>
  <si>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</si>
  <si>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</si>
  <si>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</si>
  <si>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</si>
  <si>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</si>
  <si>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</si>
  <si>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</si>
  <si>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</si>
  <si>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</si>
  <si>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</si>
  <si>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</si>
  <si>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</si>
  <si>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</si>
  <si>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</si>
  <si>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</si>
  <si>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</si>
  <si>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</si>
  <si>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</si>
  <si>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</si>
  <si>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</si>
  <si>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</si>
  <si>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</si>
  <si>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</si>
  <si>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</si>
  <si>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</si>
  <si>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</si>
  <si>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</si>
  <si>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</si>
  <si>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</si>
  <si>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</si>
  <si>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</si>
  <si>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</si>
  <si>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</si>
  <si>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</si>
  <si>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</si>
  <si>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</si>
  <si>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</si>
  <si>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</si>
  <si>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</si>
  <si>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</si>
  <si>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</si>
  <si>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</si>
  <si>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</si>
  <si>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</si>
  <si>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</si>
  <si>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</si>
  <si>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</si>
  <si>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</si>
  <si>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</si>
  <si>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</si>
  <si>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</si>
  <si>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</si>
  <si>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</si>
  <si>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</si>
  <si>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</si>
  <si>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</si>
  <si>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</si>
  <si>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</si>
  <si>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</si>
  <si>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</si>
  <si>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</si>
  <si>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</si>
  <si>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</si>
  <si>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</si>
  <si>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</si>
  <si>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</si>
  <si>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</si>
  <si>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</si>
  <si>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</si>
  <si>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</si>
  <si>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</si>
  <si>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</si>
  <si>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</si>
  <si>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</si>
  <si>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</si>
  <si>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</si>
  <si>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</si>
  <si>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</si>
  <si>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</si>
  <si>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</si>
  <si>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</si>
  <si>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</si>
  <si>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</si>
  <si>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</si>
  <si>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</si>
  <si>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</si>
  <si>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</si>
  <si>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</si>
  <si>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</si>
  <si>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</si>
  <si>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</si>
  <si>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</si>
  <si>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</si>
  <si>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</si>
  <si>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</si>
  <si>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</si>
  <si>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</si>
  <si>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</si>
  <si>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</si>
  <si>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</si>
  <si>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</si>
  <si>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</si>
  <si>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</si>
  <si>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</si>
  <si>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</si>
  <si>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</si>
  <si>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</si>
  <si>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</si>
  <si>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</si>
  <si>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</si>
  <si>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</si>
  <si>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</si>
  <si>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</si>
  <si>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</si>
  <si>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</si>
  <si>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</si>
  <si>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</si>
  <si>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</si>
  <si>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</si>
  <si>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</si>
  <si>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</si>
  <si>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</si>
  <si>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</si>
  <si>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</si>
  <si>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</si>
  <si>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</si>
  <si>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</si>
  <si>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</si>
  <si>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</si>
  <si>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</si>
  <si>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</si>
  <si>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</si>
  <si>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</si>
  <si>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</si>
  <si>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</si>
  <si>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</si>
  <si>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</si>
  <si>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</si>
  <si>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</si>
  <si>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</si>
  <si>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</si>
  <si>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</si>
  <si>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</si>
  <si>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</si>
  <si>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</si>
  <si>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</si>
  <si>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</si>
  <si>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</si>
  <si>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</si>
  <si>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</si>
  <si>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</si>
  <si>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</si>
  <si>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</si>
  <si>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</si>
  <si>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</si>
  <si>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</si>
  <si>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</si>
  <si>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</si>
  <si>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</si>
  <si>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</si>
  <si>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</si>
  <si>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</si>
  <si>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</si>
  <si>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</si>
  <si>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</si>
  <si>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</si>
  <si>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</si>
  <si>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</si>
  <si>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</si>
  <si>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</si>
  <si>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</si>
  <si>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</si>
  <si>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</si>
  <si>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</si>
  <si>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</si>
  <si>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</si>
  <si>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</si>
  <si>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</si>
  <si>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</si>
  <si>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</si>
  <si>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</si>
  <si>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</si>
  <si>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</si>
  <si>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</si>
  <si>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</si>
  <si>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</si>
  <si>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</si>
  <si>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</si>
  <si>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</si>
  <si>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</si>
  <si>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</si>
  <si>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</si>
  <si>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</si>
  <si>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</si>
  <si>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</si>
  <si>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</si>
  <si>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</si>
  <si>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</si>
  <si>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</si>
  <si>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</si>
  <si>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</si>
  <si>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</si>
  <si>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</si>
  <si>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</si>
  <si>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</si>
  <si>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</si>
  <si>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</si>
  <si>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</si>
  <si>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</si>
  <si>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</si>
  <si>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</si>
  <si>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</si>
  <si>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</si>
  <si>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</si>
  <si>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</si>
  <si>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</si>
  <si>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</si>
  <si>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</si>
  <si>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</si>
  <si>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</si>
  <si>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</si>
  <si>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</si>
  <si>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</si>
  <si>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</si>
  <si>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</si>
  <si>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</si>
  <si>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</si>
  <si>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</si>
  <si>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</si>
  <si>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</si>
  <si>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</si>
  <si>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</si>
  <si>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</si>
  <si>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</si>
  <si>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</si>
  <si>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</si>
  <si>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</si>
  <si>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</si>
  <si>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</si>
  <si>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</si>
  <si>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</si>
  <si>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</si>
  <si>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</si>
  <si>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</si>
  <si>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</si>
  <si>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</si>
  <si>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</si>
  <si>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</si>
  <si>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</si>
  <si>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</si>
  <si>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</si>
  <si>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</si>
  <si>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</si>
  <si>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</si>
  <si>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</si>
  <si>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</si>
  <si>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</si>
  <si>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</si>
  <si>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</si>
  <si>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</si>
  <si>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</si>
  <si>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</si>
  <si>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</si>
  <si>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</si>
  <si>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</si>
  <si>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</si>
  <si>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</si>
  <si>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</si>
  <si>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</si>
  <si>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</si>
  <si>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</si>
  <si>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</si>
  <si>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</si>
  <si>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</si>
  <si>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</si>
  <si>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</si>
  <si>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</si>
  <si>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</si>
  <si>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</si>
  <si>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</si>
  <si>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</si>
  <si>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</si>
  <si>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</si>
  <si>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</si>
  <si>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</si>
  <si>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</si>
  <si>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</si>
  <si>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</si>
  <si>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</si>
  <si>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</si>
  <si>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</si>
  <si>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</si>
  <si>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</si>
  <si>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</si>
  <si>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</si>
  <si>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</si>
  <si>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</si>
  <si>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</si>
  <si>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</si>
  <si>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</si>
  <si>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</si>
  <si>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</si>
  <si>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</si>
  <si>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</si>
  <si>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</si>
  <si>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</si>
  <si>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</si>
  <si>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</si>
  <si>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</si>
  <si>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</si>
  <si>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</si>
  <si>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</si>
  <si>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</si>
  <si>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</si>
  <si>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</si>
  <si>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</si>
  <si>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</si>
  <si>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</si>
  <si>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</si>
  <si>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</si>
  <si>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</si>
  <si>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</si>
  <si>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</si>
  <si>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</si>
  <si>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</si>
  <si>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</si>
  <si>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</si>
  <si>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</si>
  <si>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</si>
  <si>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</si>
  <si>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</si>
  <si>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</si>
  <si>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</si>
  <si>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</si>
  <si>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</si>
  <si>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</si>
  <si>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</si>
  <si>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</si>
  <si>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</si>
  <si>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</si>
  <si>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</si>
  <si>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</si>
  <si>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</si>
  <si>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</si>
  <si>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</si>
  <si>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</si>
  <si>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</si>
  <si>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</si>
  <si>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</si>
  <si>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</si>
  <si>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</si>
  <si>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</si>
  <si>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</si>
  <si>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</si>
  <si>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</si>
  <si>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</si>
  <si>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</si>
  <si>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</si>
  <si>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</si>
  <si>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</si>
  <si>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</si>
  <si>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</si>
  <si>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</si>
  <si>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</si>
  <si>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</si>
  <si>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</si>
  <si>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</si>
  <si>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</si>
  <si>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</si>
  <si>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</si>
  <si>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</si>
  <si>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</si>
  <si>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</si>
  <si>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</si>
  <si>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</si>
  <si>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</si>
  <si>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</si>
  <si>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</si>
  <si>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</si>
  <si>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</si>
  <si>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</si>
  <si>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</si>
  <si>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</si>
  <si>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</si>
  <si>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</si>
  <si>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</si>
  <si>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</si>
  <si>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</si>
  <si>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</si>
  <si>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</si>
  <si>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</si>
  <si>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</si>
  <si>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</si>
  <si>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</si>
  <si>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</si>
  <si>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</si>
  <si>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</si>
  <si>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</si>
  <si>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</si>
  <si>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</si>
  <si>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</si>
  <si>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</si>
  <si>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</si>
  <si>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</si>
  <si>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</si>
  <si>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</si>
  <si>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</si>
  <si>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</si>
  <si>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</si>
  <si>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</si>
  <si>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</si>
  <si>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</si>
  <si>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</si>
  <si>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</si>
  <si>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</si>
  <si>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</si>
  <si>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</si>
  <si>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</si>
  <si>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</si>
  <si>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</si>
  <si>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</si>
  <si>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</si>
  <si>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</si>
  <si>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</si>
  <si>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</si>
  <si>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</si>
  <si>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</si>
  <si>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</si>
  <si>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</si>
  <si>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</si>
  <si>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</si>
  <si>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</si>
  <si>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</si>
  <si>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</si>
  <si>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</si>
  <si>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</si>
  <si>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</si>
  <si>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</si>
  <si>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</si>
  <si>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</si>
  <si>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</si>
  <si>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</si>
  <si>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</si>
  <si>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</si>
  <si>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</si>
  <si>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</si>
  <si>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</si>
  <si>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</si>
  <si>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</si>
  <si>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</si>
  <si>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</si>
  <si>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</si>
  <si>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</si>
  <si>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</si>
  <si>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</si>
  <si>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</si>
  <si>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</si>
  <si>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</si>
  <si>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</si>
  <si>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</si>
  <si>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</si>
  <si>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</si>
  <si>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</si>
  <si>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</si>
  <si>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</si>
  <si>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</si>
  <si>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</si>
  <si>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</si>
  <si>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</si>
  <si>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</si>
  <si>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</si>
  <si>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</si>
  <si>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</si>
  <si>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</si>
  <si>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</si>
  <si>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</si>
  <si>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</si>
  <si>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</si>
  <si>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</si>
  <si>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</si>
  <si>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</si>
  <si>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</si>
  <si>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</si>
  <si>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</si>
  <si>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</si>
  <si>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</si>
  <si>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</si>
  <si>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</si>
  <si>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</si>
  <si>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</si>
  <si>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</si>
  <si>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</si>
  <si>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</si>
  <si>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</si>
  <si>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</si>
  <si>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</si>
  <si>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</si>
  <si>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</si>
  <si>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</si>
  <si>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</si>
  <si>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</si>
  <si>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</si>
  <si>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</si>
  <si>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</si>
  <si>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</si>
  <si>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</si>
  <si>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</si>
  <si>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</si>
  <si>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</si>
  <si>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</si>
  <si>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</si>
  <si>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</si>
  <si>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</si>
  <si>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</si>
  <si>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</si>
  <si>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</si>
  <si>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</si>
  <si>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</si>
  <si>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</si>
  <si>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</si>
  <si>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</si>
  <si>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</si>
  <si>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</si>
  <si>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</si>
  <si>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</si>
  <si>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</si>
  <si>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</si>
  <si>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</si>
  <si>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</si>
  <si>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</si>
  <si>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</si>
  <si>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</si>
  <si>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</si>
  <si>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</si>
  <si>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</si>
  <si>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</si>
  <si>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</si>
  <si>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</si>
  <si>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</si>
  <si>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</si>
  <si>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</si>
  <si>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</si>
  <si>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</si>
  <si>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</si>
  <si>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</si>
  <si>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</si>
  <si>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</si>
  <si>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</si>
  <si>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</si>
  <si>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</si>
  <si>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</si>
  <si>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</si>
  <si>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</si>
  <si>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</si>
  <si>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</si>
  <si>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</si>
  <si>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</si>
  <si>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</si>
  <si>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</si>
  <si>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</si>
  <si>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</si>
  <si>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</si>
  <si>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</si>
  <si>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</si>
  <si>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</si>
  <si>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</si>
  <si>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</si>
  <si>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</si>
  <si>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</si>
  <si>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</si>
  <si>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</si>
  <si>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</si>
  <si>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</si>
  <si>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</si>
  <si>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</si>
  <si>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</si>
  <si>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</si>
  <si>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</si>
  <si>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</si>
  <si>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</si>
  <si>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</si>
  <si>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</si>
  <si>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</si>
  <si>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</si>
  <si>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</si>
  <si>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</si>
  <si>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</si>
  <si>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</si>
  <si>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</si>
  <si>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</si>
  <si>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</si>
  <si>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</si>
  <si>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</si>
  <si>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</si>
  <si>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</si>
  <si>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</si>
  <si>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</si>
  <si>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</si>
  <si>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</si>
  <si>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</si>
  <si>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</si>
  <si>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</si>
  <si>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</si>
  <si>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</si>
  <si>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</si>
  <si>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</si>
  <si>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</si>
  <si>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</si>
  <si>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</si>
  <si>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</si>
  <si>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</si>
  <si>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</si>
  <si>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</si>
  <si>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</si>
  <si>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</si>
  <si>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</si>
  <si>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</si>
  <si>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</si>
  <si>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</si>
  <si>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</si>
  <si>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</si>
  <si>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</si>
  <si>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</si>
  <si>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</si>
  <si>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</si>
  <si>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</si>
  <si>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</si>
  <si>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</si>
  <si>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</si>
  <si>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</si>
  <si>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</si>
  <si>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</si>
  <si>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</si>
  <si>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</si>
  <si>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</si>
  <si>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</si>
  <si>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</si>
  <si>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</si>
  <si>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</si>
  <si>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</si>
  <si>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</si>
  <si>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</si>
  <si>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</si>
  <si>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</si>
  <si>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</si>
  <si>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</si>
  <si>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</si>
  <si>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</si>
  <si>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</si>
  <si>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</si>
  <si>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</si>
  <si>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</si>
  <si>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</si>
  <si>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</si>
  <si>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</si>
  <si>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</si>
  <si>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</si>
  <si>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</si>
  <si>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</si>
  <si>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</si>
  <si>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</si>
  <si>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</si>
  <si>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</si>
  <si>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</si>
  <si>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</si>
  <si>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</si>
  <si>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</si>
  <si>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</si>
  <si>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</si>
  <si>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</si>
  <si>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</si>
  <si>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</si>
  <si>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</si>
  <si>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</si>
  <si>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</si>
  <si>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</si>
  <si>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</si>
  <si>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</si>
  <si>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</si>
  <si>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</si>
  <si>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</si>
  <si>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</si>
  <si>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</si>
  <si>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</si>
  <si>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</si>
  <si>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</si>
  <si>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</si>
  <si>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</si>
  <si>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</si>
  <si>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</si>
  <si>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</si>
  <si>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</si>
  <si>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</si>
  <si>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</si>
  <si>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</si>
  <si>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</si>
  <si>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</si>
  <si>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</si>
  <si>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</si>
  <si>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</si>
  <si>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</si>
  <si>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</si>
  <si>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</si>
  <si>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</si>
  <si>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</si>
  <si>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</si>
  <si>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</si>
  <si>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</si>
  <si>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</si>
  <si>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</si>
  <si>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</si>
  <si>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</si>
  <si>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</si>
  <si>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</si>
  <si>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</si>
  <si>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</si>
  <si>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</si>
  <si>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</si>
  <si>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</si>
  <si>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</si>
  <si>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</si>
  <si>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</si>
  <si>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</si>
  <si>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</si>
  <si>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</si>
  <si>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</si>
  <si>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</si>
  <si>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</si>
  <si>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</si>
  <si>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</si>
  <si>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</si>
  <si>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</si>
  <si>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</si>
  <si>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</si>
  <si>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</si>
  <si>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</si>
  <si>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</si>
  <si>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</si>
  <si>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</si>
  <si>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</si>
  <si>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</si>
  <si>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</si>
  <si>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</si>
  <si>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</si>
  <si>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</si>
  <si>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</si>
  <si>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</si>
  <si>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</si>
  <si>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</si>
  <si>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</si>
  <si>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</si>
  <si>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</si>
  <si>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</si>
  <si>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</si>
  <si>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</si>
  <si>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</si>
  <si>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</si>
  <si>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</si>
  <si>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</si>
  <si>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</si>
  <si>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</si>
  <si>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</si>
  <si>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</si>
  <si>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</si>
  <si>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</si>
  <si>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</si>
  <si>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</si>
  <si>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</si>
  <si>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</si>
  <si>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</si>
  <si>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</si>
  <si>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</si>
  <si>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</si>
  <si>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</si>
  <si>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</si>
  <si>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</si>
  <si>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</si>
  <si>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</si>
  <si>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</si>
  <si>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</si>
  <si>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</si>
  <si>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</si>
  <si>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</si>
  <si>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</si>
  <si>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</si>
  <si>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</si>
  <si>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</si>
  <si>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</si>
  <si>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</si>
  <si>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</si>
  <si>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</si>
  <si>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</si>
  <si>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</si>
  <si>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</si>
  <si>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</si>
  <si>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</si>
  <si>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</si>
  <si>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</si>
  <si>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</si>
  <si>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</si>
  <si>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</si>
  <si>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</si>
  <si>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</si>
  <si>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</si>
  <si>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</si>
  <si>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</si>
  <si>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</si>
  <si>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</si>
  <si>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</si>
  <si>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</si>
  <si>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</si>
  <si>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</si>
  <si>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</si>
  <si>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</si>
  <si>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</si>
  <si>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</si>
  <si>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</si>
  <si>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</si>
  <si>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</si>
  <si>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</si>
  <si>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</si>
  <si>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</si>
  <si>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</si>
  <si>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</si>
  <si>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</si>
  <si>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</si>
  <si>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</si>
  <si>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</si>
  <si>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</si>
  <si>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</si>
  <si>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</si>
  <si>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</si>
  <si>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</si>
  <si>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</si>
  <si>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</si>
  <si>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</si>
  <si>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</si>
  <si>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</si>
  <si>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</si>
  <si>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</si>
  <si>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</si>
  <si>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</si>
  <si>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</si>
  <si>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</si>
  <si>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</si>
  <si>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</si>
  <si>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</si>
  <si>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</si>
  <si>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</si>
  <si>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</si>
  <si>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</si>
  <si>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</si>
  <si>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</si>
  <si>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</si>
  <si>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</si>
  <si>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</si>
  <si>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</si>
  <si>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</si>
  <si>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</si>
  <si>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</si>
  <si>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</si>
  <si>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</si>
  <si>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</si>
  <si>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</si>
  <si>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</si>
  <si>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</si>
  <si>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</si>
  <si>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</si>
  <si>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</si>
  <si>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</si>
  <si>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</si>
  <si>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</si>
  <si>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</si>
  <si>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</si>
  <si>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</si>
  <si>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</si>
  <si>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</si>
  <si>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</si>
  <si>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</si>
  <si>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</si>
  <si>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</si>
  <si>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</si>
  <si>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</si>
  <si>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</si>
  <si>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</si>
  <si>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</si>
  <si>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</si>
  <si>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</si>
  <si>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</si>
  <si>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</si>
  <si>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</si>
  <si>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</si>
  <si>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</si>
  <si>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</si>
  <si>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</si>
  <si>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</si>
  <si>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</si>
  <si>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</si>
  <si>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</si>
  <si>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</si>
  <si>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</si>
  <si>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</si>
  <si>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</si>
  <si>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</si>
  <si>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</si>
  <si>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</si>
  <si>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</si>
  <si>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</si>
  <si>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</si>
  <si>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</si>
  <si>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</si>
  <si>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</si>
  <si>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</si>
  <si>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</si>
  <si>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</si>
  <si>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</si>
  <si>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</si>
  <si>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</si>
  <si>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</si>
  <si>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</si>
  <si>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</si>
  <si>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</si>
  <si>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</si>
  <si>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</si>
  <si>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</si>
  <si>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</si>
  <si>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</si>
  <si>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</si>
  <si>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</si>
  <si>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</si>
  <si>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</si>
  <si>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</si>
  <si>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</si>
  <si>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</si>
  <si>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</si>
  <si>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</si>
  <si>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</si>
  <si>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</si>
  <si>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</si>
  <si>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</si>
  <si>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</si>
  <si>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</si>
  <si>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</si>
  <si>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</si>
  <si>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</si>
  <si>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</si>
  <si>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</si>
  <si>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</si>
  <si>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</si>
  <si>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</si>
  <si>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</si>
  <si>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</si>
  <si>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</si>
  <si>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</si>
  <si>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</si>
  <si>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</si>
  <si>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</si>
  <si>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</si>
  <si>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</si>
  <si>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</si>
  <si>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</si>
  <si>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</si>
  <si>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</si>
  <si>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</si>
  <si>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</si>
  <si>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</si>
  <si>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</si>
  <si>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</si>
  <si>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</si>
  <si>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</si>
  <si>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</si>
  <si>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</si>
  <si>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</si>
  <si>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</si>
  <si>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</si>
  <si>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</si>
  <si>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</si>
  <si>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</si>
  <si>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</si>
  <si>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</si>
  <si>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</si>
  <si>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</si>
  <si>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</si>
  <si>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</si>
  <si>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</si>
  <si>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</si>
  <si>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</si>
  <si>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</si>
  <si>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</si>
  <si>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</si>
  <si>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</si>
  <si>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</si>
  <si>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</si>
  <si>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</si>
  <si>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</si>
  <si>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</si>
  <si>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</si>
  <si>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</si>
  <si>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</si>
  <si>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</si>
  <si>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</si>
  <si>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</si>
  <si>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</si>
  <si>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</si>
  <si>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</si>
  <si>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</si>
  <si>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</si>
  <si>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</si>
  <si>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</si>
  <si>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</si>
  <si>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</si>
  <si>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</si>
  <si>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</si>
  <si>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</si>
  <si>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</si>
  <si>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</si>
  <si>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</si>
  <si>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</si>
  <si>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</si>
  <si>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</si>
  <si>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</si>
  <si>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</si>
  <si>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</si>
  <si>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</si>
  <si>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</si>
  <si>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</si>
  <si>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</si>
  <si>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</si>
  <si>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</si>
  <si>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</si>
  <si>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</si>
  <si>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</si>
  <si>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</si>
  <si>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</si>
  <si>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</si>
  <si>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</si>
  <si>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</si>
  <si>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</si>
  <si>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</si>
  <si>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</si>
  <si>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</si>
  <si>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</si>
  <si>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</si>
  <si>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</si>
  <si>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</si>
  <si>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</si>
  <si>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</si>
  <si>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</si>
  <si>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</si>
  <si>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</si>
  <si>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</si>
  <si>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</si>
  <si>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</si>
  <si>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</si>
  <si>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</si>
  <si>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</si>
  <si>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</si>
  <si>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</si>
  <si>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</si>
  <si>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</si>
  <si>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</si>
  <si>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</si>
  <si>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</si>
  <si>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</si>
  <si>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</si>
  <si>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</si>
  <si>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</si>
  <si>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</si>
  <si>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</si>
  <si>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</si>
  <si>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</si>
  <si>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</si>
  <si>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</si>
  <si>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</si>
  <si>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</si>
  <si>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</si>
  <si>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</si>
  <si>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</si>
  <si>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</si>
  <si>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</si>
  <si>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</si>
  <si>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</si>
  <si>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</si>
  <si>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</si>
  <si>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</si>
  <si>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</si>
  <si>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</si>
  <si>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</si>
  <si>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</si>
  <si>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</si>
  <si>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</si>
  <si>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</si>
  <si>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</si>
  <si>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</si>
  <si>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</si>
  <si>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</si>
  <si>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</si>
  <si>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</si>
  <si>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</si>
  <si>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</si>
  <si>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</si>
  <si>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</si>
  <si>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</si>
  <si>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</si>
  <si>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</si>
  <si>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</si>
  <si>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</si>
  <si>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</si>
  <si>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</si>
  <si>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</si>
  <si>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</si>
  <si>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</si>
  <si>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</si>
  <si>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</si>
  <si>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</si>
  <si>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</si>
  <si>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</si>
  <si>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</si>
  <si>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</si>
  <si>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</si>
  <si>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</si>
  <si>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</si>
  <si>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</si>
  <si>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</si>
  <si>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</si>
  <si>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</si>
  <si>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</si>
  <si>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</si>
  <si>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</si>
  <si>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</si>
  <si>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</si>
  <si>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</si>
  <si>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</si>
  <si>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</si>
  <si>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</si>
  <si>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</si>
  <si>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</si>
  <si>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</si>
  <si>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</si>
  <si>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</si>
  <si>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</si>
  <si>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</si>
  <si>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</si>
  <si>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</si>
  <si>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</si>
  <si>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</si>
  <si>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</si>
  <si>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</si>
  <si>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</si>
  <si>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</si>
  <si>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</si>
  <si>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</si>
  <si>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</si>
  <si>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</si>
  <si>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</si>
  <si>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</si>
  <si>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</si>
  <si>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</si>
  <si>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</si>
  <si>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</si>
  <si>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</si>
  <si>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</si>
  <si>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</si>
  <si>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</si>
  <si>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</si>
  <si>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</si>
  <si>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</si>
  <si>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</si>
  <si>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</si>
  <si>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</si>
  <si>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</si>
  <si>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</si>
  <si>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</si>
  <si>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</si>
  <si>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</si>
  <si>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</si>
  <si>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</si>
  <si>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</si>
  <si>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</si>
  <si>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</si>
  <si>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</si>
  <si>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</si>
  <si>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</si>
  <si>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</si>
  <si>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</si>
  <si>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</si>
  <si>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</si>
  <si>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</si>
  <si>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</si>
  <si>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</si>
  <si>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</si>
  <si>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</si>
  <si>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</si>
  <si>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</si>
  <si>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</si>
  <si>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</si>
  <si>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</si>
  <si>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</si>
  <si>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</si>
  <si>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</si>
  <si>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</si>
  <si>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</si>
  <si>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</si>
  <si>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</si>
  <si>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</si>
  <si>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</si>
  <si>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</si>
  <si>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</si>
  <si>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</si>
  <si>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</si>
  <si>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</si>
  <si>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</si>
  <si>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</si>
  <si>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</si>
  <si>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</si>
  <si>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</si>
  <si>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</si>
  <si>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</si>
  <si>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</si>
  <si>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</si>
  <si>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</si>
  <si>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</si>
  <si>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</si>
  <si>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</si>
  <si>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</si>
  <si>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</si>
  <si>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</si>
  <si>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</si>
  <si>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</si>
  <si>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</si>
  <si>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</si>
  <si>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</si>
  <si>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</si>
  <si>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</si>
  <si>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</si>
  <si>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</si>
  <si>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</si>
  <si>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</si>
  <si>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</si>
  <si>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</si>
  <si>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</si>
  <si>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</si>
  <si>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</si>
  <si>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</si>
  <si>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</si>
  <si>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</si>
  <si>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</si>
  <si>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</si>
  <si>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</si>
  <si>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</si>
  <si>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</si>
  <si>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</si>
  <si>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</si>
  <si>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</si>
  <si>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</si>
  <si>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</si>
  <si>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</si>
  <si>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</si>
  <si>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</si>
  <si>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</si>
  <si>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</si>
  <si>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</si>
  <si>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</si>
  <si>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</si>
  <si>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</si>
  <si>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</si>
  <si>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</si>
  <si>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</si>
  <si>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</si>
  <si>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</si>
  <si>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</si>
  <si>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</si>
  <si>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</si>
  <si>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</si>
  <si>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</si>
  <si>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</si>
  <si>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</si>
  <si>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</si>
  <si>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</si>
  <si>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</si>
  <si>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</si>
  <si>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</si>
  <si>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</si>
  <si>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</si>
  <si>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</si>
  <si>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</si>
  <si>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</si>
  <si>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</si>
  <si>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</si>
  <si>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</si>
  <si>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</si>
  <si>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</si>
  <si>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</si>
  <si>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</si>
  <si>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</si>
  <si>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</si>
  <si>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</si>
  <si>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</si>
  <si>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</si>
  <si>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</si>
  <si>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</si>
  <si>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</si>
  <si>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</si>
  <si>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</si>
  <si>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</si>
  <si>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</si>
  <si>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</si>
  <si>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</si>
  <si>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</si>
  <si>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</si>
  <si>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</si>
  <si>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</si>
  <si>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</si>
  <si>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</si>
  <si>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</si>
  <si>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</si>
  <si>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</si>
  <si>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</si>
  <si>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</si>
  <si>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</si>
  <si>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</si>
  <si>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</si>
  <si>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</si>
  <si>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</si>
  <si>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</si>
  <si>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</si>
  <si>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</si>
  <si>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</si>
  <si>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</si>
  <si>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</si>
  <si>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</si>
  <si>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</si>
  <si>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</si>
  <si>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</si>
  <si>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</si>
  <si>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</si>
  <si>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</si>
  <si>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</si>
  <si>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</si>
  <si>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</si>
  <si>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</si>
  <si>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</si>
  <si>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</si>
  <si>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</si>
  <si>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</si>
  <si>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</si>
  <si>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</si>
  <si>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</si>
  <si>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</si>
  <si>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</si>
  <si>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</si>
  <si>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</si>
  <si>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</si>
  <si>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</si>
  <si>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</si>
  <si>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</si>
  <si>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</si>
  <si>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</si>
  <si>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</si>
  <si>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</si>
  <si>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</si>
  <si>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</si>
  <si>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</si>
  <si>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</si>
  <si>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</si>
  <si>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</si>
  <si>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</si>
  <si>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</si>
  <si>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</si>
  <si>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</si>
  <si>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</si>
  <si>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</si>
  <si>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</si>
  <si>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</si>
  <si>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</si>
  <si>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</si>
  <si>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</si>
  <si>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</si>
  <si>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</si>
  <si>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</si>
  <si>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</si>
  <si>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</si>
  <si>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</si>
  <si>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</si>
  <si>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</si>
  <si>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</si>
  <si>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</si>
  <si>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</si>
  <si>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</si>
  <si>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</si>
  <si>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</si>
  <si>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</si>
  <si>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</si>
  <si>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</si>
  <si>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</si>
  <si>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</si>
  <si>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</si>
  <si>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</si>
  <si>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</si>
  <si>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</si>
  <si>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</si>
  <si>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</si>
  <si>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</si>
  <si>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</si>
  <si>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</si>
  <si>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</si>
  <si>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</si>
  <si>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</si>
  <si>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</si>
  <si>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</si>
  <si>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</si>
  <si>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</si>
  <si>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</si>
  <si>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</si>
  <si>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</si>
  <si>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</si>
  <si>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</si>
  <si>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</si>
  <si>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</si>
  <si>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</si>
  <si>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</si>
  <si>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</si>
  <si>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</si>
  <si>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</si>
  <si>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</si>
  <si>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</si>
  <si>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</si>
  <si>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</si>
  <si>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</si>
  <si>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</si>
  <si>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</si>
  <si>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</si>
  <si>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</si>
  <si>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</si>
  <si>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</si>
  <si>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</si>
  <si>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</si>
  <si>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</si>
  <si>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</si>
  <si>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</si>
  <si>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</si>
  <si>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</si>
  <si>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</si>
  <si>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</si>
  <si>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</si>
  <si>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</si>
  <si>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</si>
  <si>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</si>
  <si>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</si>
  <si>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</si>
  <si>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</si>
  <si>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</si>
  <si>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</si>
  <si>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</si>
  <si>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</si>
  <si>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</si>
  <si>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</si>
  <si>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</si>
  <si>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</si>
  <si>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</si>
  <si>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</si>
  <si>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</si>
  <si>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</si>
  <si>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</si>
  <si>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</si>
  <si>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</si>
  <si>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</si>
  <si>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</si>
  <si>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</si>
  <si>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</si>
  <si>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</si>
  <si>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</si>
  <si>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</si>
  <si>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</si>
  <si>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</si>
  <si>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</si>
  <si>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</si>
  <si>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</si>
  <si>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</si>
  <si>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</si>
  <si>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</si>
  <si>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</si>
  <si>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</si>
  <si>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</si>
  <si>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</si>
  <si>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</si>
  <si>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</si>
  <si>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</si>
  <si>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</si>
  <si>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</si>
  <si>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</si>
  <si>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</si>
  <si>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</si>
  <si>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</si>
  <si>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</si>
  <si>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</si>
  <si>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</si>
  <si>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</si>
  <si>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</si>
  <si>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</si>
  <si>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</si>
  <si>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</si>
  <si>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</si>
  <si>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</si>
  <si>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</si>
  <si>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</si>
  <si>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</si>
  <si>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</si>
  <si>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</si>
  <si>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</si>
  <si>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</si>
  <si>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</si>
  <si>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</si>
  <si>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</si>
  <si>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</si>
  <si>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</si>
  <si>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</si>
  <si>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</si>
  <si>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</si>
  <si>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</si>
  <si>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</si>
  <si>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</si>
  <si>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</si>
  <si>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</si>
  <si>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</si>
  <si>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</si>
  <si>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</si>
  <si>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</si>
  <si>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</si>
  <si>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</si>
  <si>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</si>
  <si>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</si>
  <si>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</si>
  <si>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</si>
  <si>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</si>
  <si>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</si>
  <si>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</si>
  <si>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</si>
  <si>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</si>
  <si>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</si>
  <si>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</si>
  <si>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</si>
  <si>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</si>
  <si>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</si>
  <si>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</si>
  <si>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</si>
  <si>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</si>
  <si>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</si>
  <si>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</si>
  <si>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</si>
  <si>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</si>
  <si>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</si>
  <si>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</si>
  <si>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</si>
  <si>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</si>
  <si>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</si>
  <si>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</si>
  <si>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</si>
  <si>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</si>
  <si>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</si>
  <si>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</si>
  <si>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</si>
  <si>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</si>
  <si>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</si>
  <si>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</si>
  <si>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</si>
  <si>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</si>
  <si>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</si>
  <si>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</si>
  <si>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</si>
  <si>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</si>
  <si>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</si>
  <si>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</si>
  <si>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</si>
  <si>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</si>
  <si>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</si>
  <si>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</si>
  <si>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</si>
  <si>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</si>
  <si>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</si>
  <si>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</si>
  <si>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</si>
  <si>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</si>
  <si>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</si>
  <si>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</si>
  <si>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</si>
  <si>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</si>
  <si>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</si>
  <si>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</si>
  <si>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</si>
  <si>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</si>
  <si>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</si>
  <si>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</si>
  <si>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</si>
  <si>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</si>
  <si>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</si>
  <si>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</si>
  <si>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</si>
  <si>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</si>
  <si>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</si>
  <si>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</si>
  <si>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</si>
  <si>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</si>
  <si>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</si>
  <si>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</si>
  <si>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</si>
  <si>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</si>
  <si>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</si>
  <si>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</si>
  <si>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</si>
  <si>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</si>
  <si>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</si>
  <si>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</si>
  <si>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</si>
  <si>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</si>
  <si>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</si>
  <si>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</si>
  <si>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</si>
  <si>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</si>
  <si>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</si>
  <si>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</si>
  <si>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</si>
  <si>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</si>
  <si>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</si>
  <si>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</si>
  <si>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</si>
  <si>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</si>
  <si>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</si>
  <si>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</si>
  <si>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</si>
  <si>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</si>
  <si>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</si>
  <si>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</si>
  <si>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</si>
  <si>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</si>
  <si>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</si>
  <si>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</si>
  <si>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</si>
  <si>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</si>
  <si>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</si>
  <si>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</si>
  <si>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</si>
  <si>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</si>
  <si>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</si>
  <si>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</si>
  <si>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</si>
  <si>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</si>
  <si>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</si>
  <si>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</si>
  <si>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</si>
  <si>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</si>
  <si>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</si>
  <si>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</si>
  <si>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</si>
  <si>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</si>
  <si>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</si>
  <si>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</si>
  <si>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</si>
  <si>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</si>
  <si>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</si>
  <si>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</si>
  <si>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</si>
  <si>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</si>
  <si>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</si>
  <si>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</si>
  <si>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</si>
  <si>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</si>
  <si>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</si>
  <si>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</si>
  <si>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</si>
  <si>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</si>
  <si>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</si>
  <si>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</si>
  <si>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</si>
  <si>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</si>
  <si>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</si>
  <si>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</si>
  <si>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</si>
  <si>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</si>
  <si>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</si>
  <si>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</si>
  <si>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</si>
  <si>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</si>
  <si>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</si>
  <si>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</si>
  <si>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</si>
  <si>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</si>
  <si>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</si>
  <si>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</si>
  <si>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</si>
  <si>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</si>
  <si>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</si>
  <si>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</si>
  <si>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</si>
  <si>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</si>
  <si>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</si>
  <si>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</si>
  <si>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</si>
  <si>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</si>
  <si>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</si>
  <si>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</si>
  <si>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</si>
  <si>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</si>
  <si>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</si>
  <si>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</si>
  <si>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</si>
  <si>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</si>
  <si>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</si>
  <si>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</si>
  <si>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</si>
  <si>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</si>
  <si>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</si>
  <si>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</si>
  <si>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</si>
  <si>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</si>
  <si>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</si>
  <si>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</si>
  <si>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</si>
  <si>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</si>
  <si>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</si>
  <si>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</si>
  <si>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</si>
  <si>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</si>
  <si>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</si>
  <si>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</si>
  <si>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</si>
  <si>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</si>
  <si>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</si>
  <si>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</si>
  <si>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</si>
  <si>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</si>
  <si>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</si>
  <si>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</si>
  <si>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</si>
  <si>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</si>
  <si>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</si>
  <si>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</si>
  <si>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</si>
  <si>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</si>
  <si>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</si>
  <si>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</si>
  <si>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</si>
  <si>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</si>
  <si>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</si>
  <si>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</si>
  <si>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</si>
  <si>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</si>
  <si>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</si>
  <si>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</si>
  <si>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</si>
  <si>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</si>
  <si>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</si>
  <si>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</si>
  <si>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</si>
  <si>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</si>
  <si>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</si>
  <si>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</si>
  <si>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</si>
  <si>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</si>
  <si>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</si>
  <si>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</si>
  <si>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</si>
  <si>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</si>
  <si>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</si>
  <si>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</si>
  <si>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</si>
  <si>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</si>
  <si>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</si>
  <si>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</si>
  <si>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</si>
  <si>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</si>
  <si>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</si>
  <si>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</si>
  <si>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</si>
  <si>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</si>
  <si>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</si>
  <si>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</si>
  <si>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</si>
  <si>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</si>
  <si>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</si>
  <si>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</si>
  <si>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</si>
  <si>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</si>
  <si>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</si>
  <si>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</si>
  <si>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</si>
  <si>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</si>
  <si>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</si>
  <si>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</si>
  <si>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</si>
  <si>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</si>
  <si>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</si>
  <si>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</si>
  <si>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</si>
  <si>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</si>
  <si>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</si>
  <si>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</si>
  <si>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</si>
  <si>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</si>
  <si>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</si>
  <si>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</si>
  <si>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</si>
  <si>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</si>
  <si>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</si>
  <si>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</si>
  <si>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</si>
  <si>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</si>
  <si>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</si>
  <si>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</si>
  <si>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</si>
  <si>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</si>
  <si>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</si>
  <si>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</si>
  <si>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</si>
  <si>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</si>
  <si>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</si>
  <si>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</si>
  <si>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</si>
  <si>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</si>
  <si>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</si>
  <si>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</si>
  <si>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</si>
  <si>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</si>
  <si>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</si>
  <si>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</si>
  <si>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</si>
  <si>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</si>
  <si>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</si>
  <si>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</si>
  <si>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</si>
  <si>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</si>
  <si>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</si>
  <si>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</si>
  <si>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</si>
  <si>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</si>
  <si>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</si>
  <si>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</si>
  <si>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</si>
  <si>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</si>
  <si>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</si>
  <si>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</si>
  <si>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</si>
  <si>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</si>
  <si>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</si>
  <si>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</si>
  <si>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</si>
  <si>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</si>
  <si>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</si>
  <si>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</si>
  <si>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</si>
  <si>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</si>
  <si>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</si>
  <si>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</si>
  <si>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</si>
  <si>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</si>
  <si>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</si>
  <si>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</si>
  <si>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</si>
  <si>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</si>
  <si>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</si>
  <si>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</si>
  <si>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</si>
  <si>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</si>
  <si>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</si>
  <si>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</si>
  <si>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</si>
  <si>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</si>
  <si>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</si>
  <si>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</si>
  <si>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</si>
  <si>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</si>
  <si>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</si>
  <si>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</si>
  <si>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</si>
  <si>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</si>
  <si>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</si>
  <si>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</si>
  <si>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</si>
  <si>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</si>
  <si>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</si>
  <si>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</si>
  <si>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</si>
  <si>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</si>
  <si>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</si>
  <si>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</si>
  <si>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</si>
  <si>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</si>
  <si>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</si>
  <si>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</si>
  <si>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</si>
  <si>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</si>
  <si>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</si>
  <si>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</si>
  <si>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</si>
  <si>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</si>
  <si>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</si>
  <si>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</si>
  <si>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</si>
  <si>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</si>
  <si>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</si>
  <si>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</si>
  <si>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</si>
  <si>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</si>
  <si>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</si>
  <si>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</si>
  <si>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</si>
  <si>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</si>
  <si>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</si>
  <si>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</si>
  <si>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</si>
  <si>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</si>
  <si>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</si>
  <si>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</si>
  <si>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</si>
  <si>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</si>
  <si>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</si>
  <si>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</si>
  <si>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</si>
  <si>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</si>
  <si>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</si>
  <si>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</si>
  <si>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</si>
  <si>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</si>
  <si>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</si>
  <si>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</si>
  <si>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</si>
  <si>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</si>
  <si>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</si>
  <si>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</si>
  <si>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</si>
  <si>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</si>
  <si>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</si>
  <si>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</si>
  <si>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</si>
  <si>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</si>
  <si>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</si>
  <si>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</si>
  <si>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</si>
  <si>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</si>
  <si>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</si>
  <si>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</si>
  <si>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</si>
  <si>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</si>
  <si>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</si>
  <si>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</si>
  <si>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</si>
  <si>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</si>
  <si>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</si>
  <si>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</si>
  <si>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</si>
  <si>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</si>
  <si>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</si>
  <si>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</si>
  <si>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</si>
  <si>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</si>
  <si>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</si>
  <si>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</si>
  <si>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</si>
  <si>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</si>
  <si>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</si>
  <si>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</si>
  <si>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</si>
  <si>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</si>
  <si>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</si>
  <si>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</si>
  <si>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</si>
  <si>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</si>
  <si>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</si>
  <si>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</si>
  <si>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</si>
  <si>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</si>
  <si>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</si>
  <si>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</si>
  <si>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</si>
  <si>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</si>
  <si>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</si>
  <si>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</si>
  <si>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</si>
  <si>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</si>
  <si>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</si>
  <si>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</si>
  <si>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</si>
  <si>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</si>
  <si>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</si>
  <si>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</si>
  <si>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</si>
  <si>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</si>
  <si>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</si>
  <si>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</si>
  <si>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</si>
  <si>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</si>
  <si>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</si>
  <si>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</si>
  <si>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</si>
  <si>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</si>
  <si>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</si>
  <si>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</si>
  <si>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</si>
  <si>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</si>
  <si>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</si>
  <si>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</si>
  <si>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</si>
  <si>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</si>
  <si>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</si>
  <si>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</si>
  <si>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</si>
  <si>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</si>
  <si>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</si>
  <si>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</si>
  <si>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</si>
  <si>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</si>
  <si>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</si>
  <si>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</si>
  <si>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</si>
  <si>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</si>
  <si>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</si>
  <si>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</si>
  <si>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</si>
  <si>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</si>
  <si>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</si>
  <si>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</si>
  <si>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</si>
  <si>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</si>
  <si>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</si>
  <si>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</si>
  <si>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</si>
  <si>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</si>
  <si>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</si>
  <si>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</si>
  <si>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</si>
  <si>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</si>
  <si>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</si>
  <si>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</si>
  <si>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</si>
  <si>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</si>
  <si>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</si>
  <si>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</si>
  <si>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</si>
  <si>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</si>
  <si>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</si>
  <si>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</si>
  <si>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</si>
  <si>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</si>
  <si>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</si>
  <si>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</si>
  <si>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</si>
  <si>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</si>
  <si>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</si>
  <si>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</si>
  <si>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</si>
  <si>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</si>
  <si>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</si>
  <si>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</si>
  <si>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</si>
  <si>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</si>
  <si>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</si>
  <si>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</si>
  <si>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</si>
  <si>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</si>
  <si>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</si>
  <si>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</si>
  <si>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</si>
  <si>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</si>
  <si>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</si>
  <si>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</si>
  <si>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</si>
  <si>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</si>
  <si>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</si>
  <si>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</si>
  <si>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</si>
  <si>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</si>
  <si>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</si>
  <si>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</si>
  <si>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</si>
  <si>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</si>
  <si>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</si>
  <si>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</si>
  <si>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</si>
  <si>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</si>
  <si>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</si>
  <si>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</si>
  <si>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</si>
  <si>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</si>
  <si>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</si>
  <si>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</si>
  <si>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</si>
  <si>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</si>
  <si>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</si>
  <si>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</si>
  <si>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</si>
  <si>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</si>
  <si>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</si>
  <si>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</si>
  <si>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</si>
  <si>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</si>
  <si>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</si>
  <si>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</si>
  <si>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</si>
  <si>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</si>
  <si>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</si>
  <si>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</si>
  <si>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</si>
  <si>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</si>
  <si>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</si>
  <si>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</si>
  <si>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</si>
  <si>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</si>
  <si>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</si>
  <si>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</si>
  <si>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</si>
  <si>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</si>
  <si>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</si>
  <si>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</si>
  <si>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</si>
  <si>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</si>
  <si>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</si>
  <si>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</si>
  <si>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</si>
  <si>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</si>
  <si>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</si>
  <si>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</si>
  <si>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</si>
  <si>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</si>
  <si>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</si>
  <si>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</si>
  <si>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</si>
  <si>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</si>
  <si>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</si>
  <si>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</si>
  <si>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</si>
  <si>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</si>
  <si>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</si>
  <si>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</si>
  <si>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</si>
  <si>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</si>
  <si>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</si>
  <si>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</si>
  <si>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</si>
  <si>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</si>
  <si>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</si>
  <si>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</si>
  <si>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</si>
  <si>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</si>
  <si>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</si>
  <si>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</si>
  <si>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</si>
  <si>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</si>
  <si>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</si>
  <si>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</si>
  <si>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</si>
  <si>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</si>
  <si>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</si>
  <si>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</si>
  <si>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</si>
  <si>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</si>
  <si>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</si>
  <si>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</si>
  <si>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</si>
  <si>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</si>
  <si>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</si>
  <si>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</si>
  <si>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</si>
  <si>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</si>
  <si>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</si>
  <si>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</si>
  <si>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</si>
  <si>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</si>
  <si>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</si>
  <si>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</si>
  <si>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</si>
  <si>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</si>
  <si>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</si>
  <si>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</si>
  <si>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</si>
  <si>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</si>
  <si>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</si>
  <si>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</si>
  <si>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</si>
  <si>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</si>
  <si>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</si>
  <si>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</si>
  <si>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</si>
  <si>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</si>
  <si>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</si>
  <si>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</si>
  <si>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</si>
  <si>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</si>
  <si>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</si>
  <si>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</si>
  <si>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</si>
  <si>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</si>
  <si>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</si>
  <si>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</si>
  <si>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</si>
  <si>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</si>
  <si>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</si>
  <si>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</si>
  <si>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</si>
  <si>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</si>
  <si>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</si>
  <si>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</si>
  <si>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</si>
  <si>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</si>
  <si>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</si>
  <si>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</si>
  <si>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</si>
  <si>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</si>
  <si>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</si>
  <si>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</si>
  <si>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</si>
  <si>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</si>
  <si>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</si>
  <si>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</si>
  <si>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</si>
  <si>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</si>
  <si>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</si>
  <si>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</si>
  <si>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</si>
  <si>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</si>
  <si>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</si>
  <si>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</si>
  <si>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</si>
  <si>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</si>
  <si>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</si>
  <si>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</si>
  <si>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</si>
  <si>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</si>
  <si>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</si>
  <si>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</si>
  <si>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</si>
  <si>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</si>
  <si>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</si>
  <si>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</si>
  <si>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</si>
  <si>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</si>
  <si>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</si>
  <si>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</si>
  <si>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</si>
  <si>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</si>
  <si>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</si>
  <si>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</si>
  <si>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</si>
  <si>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</si>
  <si>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</si>
  <si>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</si>
  <si>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</si>
  <si>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</si>
  <si>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</si>
  <si>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</si>
  <si>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</si>
  <si>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</si>
  <si>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</si>
  <si>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</si>
  <si>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</si>
  <si>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</si>
  <si>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</si>
  <si>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</si>
  <si>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</si>
  <si>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</si>
  <si>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</si>
  <si>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</si>
  <si>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</si>
  <si>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</si>
  <si>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</si>
  <si>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</si>
  <si>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</si>
  <si>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</si>
  <si>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</si>
  <si>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</si>
  <si>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</si>
  <si>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</si>
  <si>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</si>
  <si>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</si>
  <si>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</si>
  <si>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</si>
  <si>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</si>
  <si>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</si>
  <si>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</si>
  <si>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</si>
  <si>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</si>
  <si>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</si>
  <si>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</si>
  <si>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</si>
  <si>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</si>
  <si>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</si>
  <si>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</si>
  <si>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</si>
  <si>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</si>
  <si>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</si>
  <si>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</si>
  <si>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</si>
  <si>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</si>
  <si>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</si>
  <si>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</si>
  <si>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</si>
  <si>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</si>
  <si>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</si>
  <si>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</si>
  <si>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</si>
  <si>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</si>
  <si>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</si>
  <si>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</si>
  <si>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</si>
  <si>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</si>
  <si>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</si>
  <si>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</si>
  <si>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</si>
  <si>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</si>
  <si>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</si>
  <si>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</si>
  <si>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</si>
  <si>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</si>
  <si>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</si>
  <si>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</si>
  <si>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</si>
  <si>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</si>
  <si>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</si>
  <si>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</si>
  <si>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</si>
  <si>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</si>
  <si>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</si>
  <si>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</si>
  <si>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</si>
  <si>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</si>
  <si>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</si>
  <si>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</si>
  <si>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</si>
  <si>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</si>
  <si>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</si>
  <si>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</si>
  <si>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</si>
  <si>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</si>
  <si>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</si>
  <si>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</si>
  <si>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</si>
  <si>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</si>
  <si>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</si>
  <si>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</si>
  <si>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</si>
  <si>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</si>
  <si>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</si>
  <si>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</si>
  <si>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</si>
  <si>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</si>
  <si>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</si>
  <si>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</si>
  <si>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</si>
  <si>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</si>
  <si>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</si>
  <si>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</si>
  <si>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</si>
  <si>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</si>
  <si>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</si>
  <si>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</si>
  <si>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</si>
  <si>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</si>
  <si>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</si>
  <si>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</si>
  <si>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</si>
  <si>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</si>
  <si>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</si>
  <si>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</si>
  <si>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</si>
  <si>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</si>
  <si>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</si>
  <si>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</si>
  <si>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</si>
  <si>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</si>
  <si>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</si>
  <si>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</si>
  <si>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</si>
  <si>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</si>
  <si>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</si>
  <si>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</si>
  <si>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</si>
  <si>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</si>
  <si>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</si>
  <si>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</si>
  <si>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</si>
  <si>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</si>
  <si>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</si>
  <si>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</si>
  <si>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</si>
  <si>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</si>
  <si>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</si>
  <si>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</si>
  <si>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</si>
  <si>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</si>
  <si>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</si>
  <si>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</si>
  <si>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</si>
  <si>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</si>
  <si>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</si>
  <si>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</si>
  <si>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</si>
  <si>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</si>
  <si>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</si>
  <si>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</si>
  <si>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</si>
  <si>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</si>
  <si>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</si>
  <si>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</si>
  <si>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</si>
  <si>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</si>
  <si>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</si>
  <si>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</si>
  <si>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</si>
  <si>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</si>
  <si>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</si>
  <si>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</si>
  <si>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</si>
  <si>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</si>
  <si>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</si>
  <si>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</si>
  <si>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</si>
  <si>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</si>
  <si>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</si>
  <si>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</si>
  <si>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</si>
  <si>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</si>
  <si>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</si>
  <si>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</si>
  <si>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</si>
  <si>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</si>
  <si>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</si>
  <si>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</si>
  <si>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</si>
  <si>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</si>
  <si>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</si>
  <si>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</si>
  <si>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</si>
  <si>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</si>
  <si>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</si>
  <si>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</si>
  <si>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</si>
  <si>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</si>
  <si>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</si>
  <si>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</si>
  <si>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</si>
  <si>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</si>
  <si>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</si>
  <si>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</si>
  <si>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</si>
  <si>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</si>
  <si>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</si>
  <si>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</si>
  <si>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</si>
  <si>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</si>
  <si>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</si>
  <si>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</si>
  <si>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</si>
  <si>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</si>
  <si>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</si>
  <si>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</si>
  <si>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</si>
  <si>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</si>
  <si>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</si>
  <si>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</si>
  <si>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</si>
  <si>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</si>
  <si>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</si>
  <si>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</si>
  <si>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</si>
  <si>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</si>
  <si>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</si>
  <si>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</si>
  <si>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</si>
  <si>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</si>
  <si>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</si>
  <si>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</si>
  <si>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</si>
  <si>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</si>
  <si>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</si>
  <si>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</si>
  <si>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</si>
  <si>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</si>
  <si>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</si>
  <si>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</si>
  <si>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</si>
  <si>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</si>
  <si>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</si>
  <si>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</si>
  <si>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</si>
  <si>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</si>
  <si>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</si>
  <si>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</si>
  <si>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</si>
  <si>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</si>
  <si>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</si>
  <si>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</si>
  <si>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</si>
  <si>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</si>
  <si>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</si>
  <si>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</si>
  <si>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</si>
  <si>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</si>
  <si>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</si>
  <si>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</si>
  <si>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</si>
  <si>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</si>
  <si>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</si>
  <si>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</si>
  <si>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</si>
  <si>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</si>
  <si>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</si>
  <si>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</si>
  <si>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</si>
  <si>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</si>
  <si>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</si>
  <si>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</si>
  <si>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</si>
  <si>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</si>
  <si>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</si>
  <si>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</si>
  <si>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</si>
  <si>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</si>
  <si>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</si>
  <si>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</si>
  <si>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</si>
  <si>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</si>
  <si>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</si>
  <si>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</si>
  <si>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</si>
  <si>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</si>
  <si>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</si>
  <si>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</si>
  <si>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</si>
  <si>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</si>
  <si>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</si>
  <si>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</si>
  <si>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</si>
  <si>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</si>
  <si>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</si>
  <si>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</si>
  <si>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</si>
  <si>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</si>
  <si>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</si>
  <si>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</si>
  <si>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</si>
  <si>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</si>
  <si>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</si>
  <si>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</si>
  <si>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</si>
  <si>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</si>
  <si>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</si>
  <si>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</si>
  <si>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</si>
  <si>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</si>
  <si>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</si>
  <si>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</si>
  <si>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</si>
  <si>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</si>
  <si>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</si>
  <si>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</si>
  <si>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</si>
  <si>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</si>
  <si>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</si>
  <si>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</si>
  <si>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</si>
  <si>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</si>
  <si>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</si>
  <si>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</si>
  <si>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</si>
  <si>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</si>
  <si>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</si>
  <si>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</si>
  <si>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</si>
  <si>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</si>
  <si>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</si>
  <si>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</si>
  <si>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</si>
  <si>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</si>
  <si>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</si>
  <si>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</si>
  <si>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</si>
  <si>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</si>
  <si>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</si>
  <si>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</si>
  <si>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</si>
  <si>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</si>
  <si>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</si>
  <si>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</si>
  <si>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</si>
  <si>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</si>
  <si>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</si>
  <si>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</si>
  <si>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</si>
  <si>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</si>
  <si>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</si>
  <si>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</si>
  <si>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</si>
  <si>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</si>
  <si>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</si>
  <si>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</si>
  <si>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</si>
  <si>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</si>
  <si>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</si>
  <si>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</si>
  <si>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</si>
  <si>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</si>
  <si>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</si>
  <si>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</si>
  <si>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</si>
  <si>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</si>
  <si>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</si>
  <si>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</si>
  <si>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</si>
  <si>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</si>
  <si>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</si>
  <si>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</si>
  <si>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</si>
  <si>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</si>
  <si>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</si>
  <si>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</si>
  <si>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</si>
  <si>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</si>
  <si>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</si>
  <si>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</si>
  <si>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</si>
  <si>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</si>
  <si>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</si>
  <si>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</si>
  <si>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</si>
  <si>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</si>
  <si>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</si>
  <si>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</si>
  <si>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</si>
  <si>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</si>
  <si>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</si>
  <si>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</si>
  <si>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</si>
  <si>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</si>
  <si>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</si>
  <si>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</si>
  <si>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</si>
  <si>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</si>
  <si>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</si>
  <si>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</si>
  <si>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</si>
  <si>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</si>
  <si>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</si>
  <si>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</si>
  <si>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</si>
  <si>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</si>
  <si>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</si>
  <si>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</si>
  <si>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</si>
  <si>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</si>
  <si>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</si>
  <si>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</si>
  <si>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</si>
  <si>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</si>
  <si>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</si>
  <si>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</si>
  <si>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</si>
  <si>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</si>
  <si>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</si>
  <si>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</si>
  <si>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</si>
  <si>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</si>
  <si>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</si>
  <si>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</si>
  <si>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</si>
  <si>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</si>
  <si>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</si>
  <si>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</si>
  <si>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</si>
  <si>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</si>
  <si>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</si>
  <si>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</si>
  <si>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</si>
  <si>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</si>
  <si>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</si>
  <si>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</si>
  <si>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</si>
  <si>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</si>
  <si>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</si>
  <si>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</si>
  <si>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</si>
  <si>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</si>
  <si>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</si>
  <si>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</si>
  <si>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</si>
  <si>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</si>
  <si>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</si>
  <si>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</si>
  <si>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</si>
  <si>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</si>
  <si>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</si>
  <si>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</si>
  <si>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</si>
  <si>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</si>
  <si>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</si>
  <si>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</si>
  <si>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</si>
  <si>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</si>
  <si>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</si>
  <si>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</si>
  <si>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</si>
  <si>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</si>
  <si>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</si>
  <si>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</si>
  <si>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</si>
  <si>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</si>
  <si>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</si>
  <si>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</si>
  <si>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</si>
  <si>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</si>
  <si>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</si>
  <si>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</si>
  <si>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</si>
  <si>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</si>
  <si>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</si>
  <si>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</si>
  <si>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</si>
  <si>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</si>
  <si>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</si>
  <si>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</si>
  <si>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</si>
  <si>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</si>
  <si>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</si>
  <si>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</si>
  <si>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</si>
  <si>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</si>
  <si>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</si>
  <si>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</si>
  <si>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</si>
  <si>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</si>
  <si>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</si>
  <si>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</si>
  <si>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</si>
  <si>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</si>
  <si>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</si>
  <si>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</si>
  <si>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</si>
  <si>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</si>
  <si>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</si>
  <si>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</si>
  <si>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</si>
  <si>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</si>
  <si>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</si>
  <si>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</si>
  <si>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</si>
  <si>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</si>
  <si>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</si>
  <si>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</si>
  <si>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</si>
  <si>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</si>
  <si>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</si>
  <si>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</si>
  <si>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</si>
  <si>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</si>
  <si>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</si>
  <si>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</si>
  <si>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</si>
  <si>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</si>
  <si>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</si>
  <si>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</si>
  <si>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</si>
  <si>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</si>
  <si>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</si>
  <si>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</si>
  <si>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</si>
  <si>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</si>
  <si>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</si>
  <si>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</si>
  <si>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</si>
  <si>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</si>
  <si>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</si>
  <si>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</si>
  <si>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</si>
  <si>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</si>
  <si>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</si>
  <si>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</si>
  <si>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</si>
  <si>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</si>
  <si>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</si>
  <si>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</si>
  <si>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</si>
  <si>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</si>
  <si>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</si>
  <si>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</si>
  <si>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</si>
  <si>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</si>
  <si>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</si>
  <si>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</si>
  <si>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</si>
  <si>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</si>
  <si>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</si>
  <si>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</si>
  <si>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</si>
  <si>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</si>
  <si>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</si>
  <si>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</si>
  <si>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</si>
  <si>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</si>
  <si>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</si>
  <si>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</si>
  <si>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</si>
  <si>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</si>
  <si>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</si>
  <si>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</si>
  <si>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</si>
  <si>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</si>
  <si>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</si>
  <si>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</si>
  <si>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</si>
  <si>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</si>
  <si>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</si>
  <si>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</si>
  <si>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</si>
  <si>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</si>
  <si>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</si>
  <si>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</si>
  <si>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</si>
  <si>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</si>
  <si>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</si>
  <si>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</si>
  <si>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</si>
  <si>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</si>
  <si>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</si>
  <si>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</si>
  <si>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</si>
  <si>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</si>
  <si>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</si>
  <si>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</si>
  <si>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</si>
  <si>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</si>
  <si>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</si>
  <si>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</si>
  <si>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</si>
  <si>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</si>
  <si>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</si>
  <si>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</si>
  <si>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</si>
  <si>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</si>
  <si>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</si>
  <si>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</si>
  <si>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</si>
  <si>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</si>
  <si>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</si>
  <si>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</si>
  <si>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</si>
  <si>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</si>
  <si>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</si>
  <si>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</si>
  <si>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</si>
  <si>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</si>
  <si>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</si>
  <si>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</si>
  <si>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</si>
  <si>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</si>
  <si>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</si>
  <si>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</si>
  <si>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</si>
  <si>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</si>
  <si>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</si>
  <si>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</si>
  <si>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</si>
  <si>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</si>
  <si>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</si>
  <si>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</si>
  <si>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</si>
  <si>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</si>
  <si>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</si>
  <si>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</si>
  <si>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</si>
  <si>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</si>
  <si>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</si>
  <si>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</si>
  <si>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</si>
  <si>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</si>
  <si>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</si>
  <si>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</si>
  <si>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</si>
  <si>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</si>
  <si>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</si>
  <si>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</si>
  <si>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</si>
  <si>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</si>
  <si>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</si>
  <si>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</si>
  <si>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</si>
  <si>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</si>
  <si>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</si>
  <si>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</si>
  <si>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</si>
  <si>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</si>
  <si>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</si>
  <si>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</si>
  <si>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</si>
  <si>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</si>
  <si>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</si>
  <si>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</si>
  <si>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</si>
  <si>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</si>
  <si>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</si>
  <si>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</si>
  <si>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</si>
  <si>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</si>
  <si>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</si>
  <si>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</si>
  <si>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</si>
  <si>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</si>
  <si>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</si>
  <si>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</si>
  <si>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</si>
  <si>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</si>
  <si>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</si>
  <si>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</si>
  <si>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</si>
  <si>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</si>
  <si>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</si>
  <si>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</si>
  <si>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</si>
  <si>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</si>
  <si>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</si>
  <si>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</si>
  <si>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</si>
  <si>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</si>
  <si>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</si>
  <si>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</si>
  <si>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</si>
  <si>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</si>
  <si>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</si>
  <si>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</si>
  <si>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</si>
  <si>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</si>
  <si>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</si>
  <si>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</si>
  <si>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</si>
  <si>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</si>
  <si>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</si>
  <si>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</si>
  <si>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</si>
  <si>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</si>
  <si>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</si>
  <si>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</si>
  <si>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</si>
  <si>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</si>
  <si>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</si>
  <si>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</si>
  <si>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</si>
  <si>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</si>
  <si>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</si>
  <si>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</si>
  <si>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</si>
  <si>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</si>
  <si>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</si>
  <si>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</si>
  <si>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</si>
  <si>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</si>
  <si>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</si>
  <si>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</si>
  <si>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</si>
  <si>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</si>
  <si>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</si>
  <si>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</si>
  <si>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</si>
  <si>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</si>
  <si>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</si>
  <si>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</si>
  <si>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</si>
  <si>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</si>
  <si>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</si>
  <si>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</si>
  <si>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</si>
  <si>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</si>
  <si>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</si>
  <si>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</si>
  <si>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</si>
  <si>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</si>
  <si>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</si>
  <si>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</si>
  <si>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</si>
  <si>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</si>
  <si>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</si>
  <si>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</si>
  <si>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</si>
  <si>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</si>
  <si>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</si>
  <si>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</si>
  <si>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</si>
  <si>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</si>
  <si>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</si>
  <si>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</si>
  <si>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</si>
  <si>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</si>
  <si>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</si>
  <si>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</si>
  <si>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</si>
  <si>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</si>
  <si>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</si>
  <si>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</si>
  <si>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</si>
  <si>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</si>
  <si>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</si>
  <si>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</si>
  <si>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</si>
  <si>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</si>
  <si>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</si>
  <si>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</si>
  <si>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</si>
  <si>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</si>
  <si>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</si>
  <si>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</si>
  <si>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</si>
  <si>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</si>
  <si>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</si>
  <si>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</si>
  <si>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</si>
  <si>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</si>
  <si>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</si>
  <si>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</si>
  <si>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</si>
  <si>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</si>
  <si>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</si>
  <si>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</si>
  <si>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</si>
  <si>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</si>
  <si>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</si>
  <si>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</si>
  <si>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</si>
  <si>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</si>
  <si>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</si>
  <si>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</si>
  <si>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</si>
  <si>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</si>
  <si>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</si>
  <si>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</si>
  <si>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</si>
  <si>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</si>
  <si>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</si>
  <si>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</si>
  <si>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</si>
  <si>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</si>
  <si>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</si>
  <si>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</si>
  <si>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</si>
  <si>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</si>
  <si>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</si>
  <si>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</si>
  <si>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</si>
  <si>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</si>
  <si>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</si>
  <si>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</si>
  <si>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</si>
  <si>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</si>
  <si>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</si>
  <si>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</si>
  <si>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</si>
  <si>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</si>
  <si>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</si>
  <si>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</si>
  <si>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</si>
  <si>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</si>
  <si>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</si>
  <si>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</si>
  <si>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</si>
  <si>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</si>
  <si>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</si>
  <si>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</si>
  <si>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</si>
  <si>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</si>
  <si>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</si>
  <si>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</si>
  <si>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</si>
  <si>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</si>
  <si>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</si>
  <si>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</si>
  <si>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</si>
  <si>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</si>
  <si>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</si>
  <si>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</si>
  <si>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</si>
  <si>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</si>
  <si>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</si>
  <si>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</si>
  <si>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</si>
  <si>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</si>
  <si>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</si>
  <si>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</si>
  <si>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</si>
  <si>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</si>
  <si>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</si>
  <si>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</si>
  <si>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</si>
  <si>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</si>
  <si>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</si>
  <si>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</si>
  <si>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</si>
  <si>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</si>
  <si>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</si>
  <si>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</si>
  <si>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</si>
  <si>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</si>
  <si>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</si>
  <si>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</si>
  <si>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</si>
  <si>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</si>
  <si>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</si>
  <si>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</si>
  <si>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</si>
  <si>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</si>
  <si>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</si>
  <si>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</si>
  <si>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</si>
  <si>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</si>
  <si>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</si>
  <si>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</si>
  <si>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</si>
  <si>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</si>
  <si>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</si>
  <si>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</si>
  <si>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</si>
  <si>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</si>
  <si>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</si>
  <si>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</si>
  <si>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</si>
  <si>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</si>
  <si>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</si>
  <si>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</si>
  <si>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</si>
  <si>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</si>
  <si>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</si>
  <si>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</si>
  <si>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</si>
  <si>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</si>
  <si>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</si>
  <si>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</si>
  <si>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</si>
  <si>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</si>
  <si>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</si>
  <si>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</si>
  <si>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</si>
  <si>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</si>
  <si>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</si>
  <si>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</si>
  <si>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</si>
  <si>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</si>
  <si>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</si>
  <si>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</si>
  <si>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</si>
  <si>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</si>
  <si>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</si>
  <si>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</si>
  <si>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</si>
  <si>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</si>
  <si>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</si>
  <si>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</si>
  <si>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</si>
  <si>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</si>
  <si>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</si>
  <si>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</si>
  <si>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</si>
  <si>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</si>
  <si>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</si>
  <si>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</si>
  <si>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</si>
  <si>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</si>
  <si>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</si>
  <si>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</si>
  <si>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</si>
  <si>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</si>
  <si>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</si>
  <si>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</si>
  <si>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</si>
  <si>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</si>
  <si>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</si>
  <si>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</si>
  <si>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</si>
  <si>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</si>
  <si>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</si>
  <si>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</si>
  <si>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</si>
  <si>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</si>
  <si>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</si>
  <si>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</si>
  <si>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</si>
  <si>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</si>
  <si>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</si>
  <si>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</si>
  <si>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</si>
  <si>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</si>
  <si>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</si>
  <si>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</si>
  <si>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</si>
  <si>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</si>
  <si>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</si>
  <si>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</si>
  <si>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</si>
  <si>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</si>
  <si>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</si>
  <si>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</si>
  <si>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</si>
  <si>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</si>
  <si>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</si>
  <si>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</si>
  <si>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</si>
  <si>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</si>
  <si>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</si>
  <si>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</si>
  <si>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</si>
  <si>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</si>
  <si>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</si>
  <si>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</si>
  <si>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</si>
  <si>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</si>
  <si>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</si>
  <si>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</si>
  <si>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</si>
  <si>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</si>
  <si>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</si>
  <si>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</si>
  <si>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</si>
  <si>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</si>
  <si>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</si>
  <si>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</si>
  <si>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</si>
  <si>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</si>
  <si>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</si>
  <si>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</si>
  <si>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</si>
  <si>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</si>
  <si>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</si>
  <si>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</si>
  <si>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</si>
  <si>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</si>
  <si>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</si>
  <si>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</si>
  <si>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</si>
  <si>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</si>
  <si>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</si>
  <si>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</si>
  <si>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</si>
  <si>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</si>
  <si>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</si>
  <si>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</si>
  <si>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</si>
  <si>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</si>
  <si>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</si>
  <si>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</si>
  <si>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</si>
  <si>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</si>
  <si>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</si>
  <si>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</si>
  <si>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</si>
  <si>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</si>
  <si>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</si>
  <si>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</si>
  <si>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</si>
  <si>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</si>
  <si>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</si>
  <si>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</si>
  <si>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</si>
  <si>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</si>
  <si>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</si>
  <si>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</si>
  <si>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</si>
  <si>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</si>
  <si>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</si>
  <si>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</si>
  <si>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</si>
  <si>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</si>
  <si>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</si>
  <si>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</si>
  <si>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</si>
  <si>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</si>
  <si>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</si>
  <si>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</si>
  <si>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</si>
  <si>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</si>
  <si>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</si>
  <si>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</si>
  <si>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</si>
  <si>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</si>
  <si>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</si>
  <si>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</si>
  <si>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</si>
  <si>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</si>
  <si>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</si>
  <si>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</si>
  <si>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</si>
  <si>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</si>
  <si>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</si>
  <si>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</si>
  <si>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</si>
  <si>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</si>
  <si>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</si>
  <si>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</si>
  <si>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</si>
  <si>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</si>
  <si>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</si>
  <si>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</si>
  <si>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</si>
  <si>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</si>
  <si>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</si>
  <si>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</si>
  <si>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</si>
  <si>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</si>
  <si>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</si>
  <si>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</si>
  <si>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</si>
  <si>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</si>
  <si>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</si>
  <si>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</si>
  <si>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</si>
  <si>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</si>
  <si>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</si>
  <si>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</si>
  <si>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</si>
  <si>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</si>
  <si>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</si>
  <si>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</si>
  <si>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</si>
  <si>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</si>
  <si>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</si>
  <si>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</si>
  <si>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</si>
  <si>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</si>
  <si>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</si>
  <si>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</si>
  <si>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</si>
  <si>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</si>
  <si>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</si>
  <si>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</si>
  <si>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</si>
  <si>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</si>
  <si>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</si>
  <si>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</si>
  <si>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</si>
  <si>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</si>
  <si>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</si>
  <si>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</si>
  <si>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</si>
  <si>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</si>
  <si>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</si>
  <si>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</si>
  <si>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</si>
  <si>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</si>
  <si>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</si>
  <si>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</si>
  <si>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</si>
  <si>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</si>
  <si>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</si>
  <si>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</si>
  <si>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</si>
  <si>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</si>
  <si>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</si>
  <si>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</si>
  <si>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</si>
  <si>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</si>
  <si>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</si>
  <si>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</si>
  <si>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</si>
  <si>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</si>
  <si>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</si>
  <si>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</si>
  <si>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</si>
  <si>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</si>
  <si>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</si>
  <si>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</si>
  <si>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</si>
  <si>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</si>
  <si>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</si>
  <si>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</si>
  <si>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</si>
  <si>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</si>
  <si>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</si>
  <si>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</si>
  <si>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</si>
  <si>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</si>
  <si>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</si>
  <si>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</si>
  <si>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</si>
  <si>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</si>
  <si>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</si>
  <si>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</si>
  <si>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</si>
  <si>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</si>
  <si>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</si>
  <si>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</si>
  <si>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</si>
  <si>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</si>
  <si>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</si>
  <si>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</si>
  <si>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</si>
  <si>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</si>
  <si>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</si>
  <si>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</si>
  <si>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</si>
  <si>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</si>
  <si>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</si>
  <si>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</si>
  <si>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</si>
  <si>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</si>
  <si>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</si>
  <si>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</si>
  <si>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</si>
  <si>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</si>
  <si>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</si>
  <si>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</si>
  <si>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</si>
  <si>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</si>
  <si>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</si>
  <si>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</si>
  <si>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</si>
  <si>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</si>
  <si>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</si>
  <si>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</si>
  <si>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</si>
  <si>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</si>
  <si>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</si>
  <si>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</si>
  <si>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</si>
  <si>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</si>
  <si>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</si>
  <si>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</si>
  <si>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</si>
  <si>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</si>
  <si>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</si>
  <si>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</si>
  <si>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</si>
  <si>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</si>
  <si>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</si>
  <si>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</si>
  <si>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</si>
  <si>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</si>
  <si>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</si>
  <si>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</si>
  <si>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</si>
  <si>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</si>
  <si>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</si>
  <si>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</si>
  <si>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</si>
  <si>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</si>
  <si>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</si>
  <si>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</si>
  <si>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</si>
  <si>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</si>
  <si>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</si>
  <si>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</si>
  <si>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</si>
  <si>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</si>
  <si>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</si>
  <si>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</si>
  <si>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</si>
  <si>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</si>
  <si>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</si>
  <si>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</si>
  <si>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</si>
  <si>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</si>
  <si>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</si>
  <si>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</si>
  <si>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</si>
  <si>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</si>
  <si>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</si>
  <si>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</si>
  <si>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</si>
  <si>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</si>
  <si>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</si>
  <si>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</si>
  <si>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</si>
  <si>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</si>
  <si>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</si>
  <si>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</si>
  <si>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</si>
  <si>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</si>
  <si>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</si>
  <si>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</si>
  <si>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</si>
  <si>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</si>
  <si>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</si>
  <si>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</si>
  <si>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</si>
  <si>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</si>
  <si>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</si>
  <si>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</si>
  <si>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</si>
  <si>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</si>
  <si>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</si>
  <si>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</si>
  <si>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</si>
  <si>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</si>
  <si>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</si>
  <si>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</si>
  <si>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</si>
  <si>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</si>
  <si>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</si>
  <si>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</si>
  <si>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</si>
  <si>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</si>
  <si>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</si>
  <si>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</si>
  <si>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</si>
  <si>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</si>
  <si>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</si>
  <si>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</si>
  <si>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</si>
  <si>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</si>
  <si>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</si>
  <si>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</si>
  <si>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</si>
  <si>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</si>
  <si>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</si>
  <si>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</si>
  <si>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</si>
  <si>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</si>
  <si>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</si>
  <si>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</si>
  <si>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</si>
  <si>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</si>
  <si>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</si>
  <si>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</si>
  <si>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</si>
  <si>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</si>
  <si>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</si>
  <si>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</si>
  <si>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</si>
  <si>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</si>
  <si>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</si>
  <si>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</si>
  <si>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</si>
  <si>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</si>
  <si>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</si>
  <si>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</si>
  <si>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</si>
  <si>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</si>
  <si>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</si>
  <si>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</si>
  <si>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</si>
  <si>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</si>
  <si>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</si>
  <si>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</si>
  <si>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</si>
  <si>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</si>
  <si>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</si>
  <si>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</si>
  <si>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</si>
  <si>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</si>
  <si>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</si>
  <si>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</si>
  <si>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</si>
  <si>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</si>
  <si>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</si>
  <si>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</si>
  <si>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</si>
  <si>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</si>
  <si>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</si>
  <si>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</si>
  <si>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</si>
  <si>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</si>
  <si>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</si>
  <si>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</si>
  <si>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</si>
  <si>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</si>
  <si>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</si>
  <si>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</si>
  <si>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</si>
  <si>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</si>
  <si>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</si>
  <si>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</si>
  <si>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</si>
  <si>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</si>
  <si>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</si>
  <si>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</si>
  <si>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</si>
  <si>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</si>
  <si>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</si>
  <si>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</si>
  <si>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</si>
  <si>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</si>
  <si>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</si>
  <si>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</si>
  <si>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</si>
  <si>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</si>
  <si>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</si>
  <si>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</si>
  <si>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</si>
  <si>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</si>
  <si>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</si>
  <si>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</si>
  <si>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</si>
  <si>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</si>
  <si>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</si>
  <si>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</si>
  <si>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</si>
  <si>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</si>
  <si>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</si>
  <si>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</si>
  <si>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</si>
  <si>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</si>
  <si>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</si>
  <si>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</si>
  <si>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</si>
  <si>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</si>
  <si>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</si>
  <si>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</si>
  <si>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</si>
  <si>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</si>
  <si>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</si>
  <si>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</si>
  <si>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</si>
  <si>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</si>
  <si>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</si>
  <si>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</si>
  <si>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</si>
  <si>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</si>
  <si>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</si>
  <si>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</si>
  <si>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</si>
  <si>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</si>
  <si>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</si>
  <si>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</si>
  <si>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</si>
  <si>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</si>
  <si>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</si>
  <si>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</si>
  <si>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</si>
  <si>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</si>
  <si>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</si>
  <si>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</si>
  <si>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</si>
  <si>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</si>
  <si>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</si>
  <si>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</si>
  <si>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</si>
  <si>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</si>
  <si>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</si>
  <si>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</si>
  <si>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</si>
  <si>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</si>
  <si>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</si>
  <si>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</si>
  <si>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</si>
  <si>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</si>
  <si>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</si>
  <si>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</si>
  <si>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</si>
  <si>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</si>
  <si>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</si>
  <si>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</si>
  <si>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</si>
  <si>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</si>
  <si>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</si>
  <si>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</si>
  <si>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</si>
  <si>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</si>
  <si>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</si>
  <si>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</si>
  <si>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</si>
  <si>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</si>
  <si>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</si>
  <si>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</si>
  <si>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</si>
  <si>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</si>
  <si>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</si>
  <si>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</si>
  <si>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</si>
  <si>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</si>
  <si>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</si>
  <si>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</si>
  <si>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</si>
  <si>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</si>
  <si>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</si>
  <si>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</si>
  <si>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</si>
  <si>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</si>
  <si>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</si>
  <si>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</si>
  <si>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</si>
  <si>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</si>
  <si>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</si>
  <si>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</si>
  <si>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</si>
  <si>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</si>
  <si>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</si>
  <si>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</si>
  <si>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</si>
  <si>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</si>
  <si>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</si>
  <si>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</si>
  <si>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</si>
  <si>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</si>
  <si>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</si>
  <si>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</si>
  <si>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</si>
  <si>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</si>
  <si>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</si>
  <si>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</si>
  <si>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</si>
  <si>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</si>
  <si>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</si>
  <si>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</si>
  <si>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</si>
  <si>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</si>
  <si>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</si>
  <si>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</si>
  <si>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</si>
  <si>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</si>
  <si>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</si>
  <si>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</si>
  <si>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</si>
  <si>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</si>
  <si>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</si>
  <si>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</si>
  <si>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</si>
  <si>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</si>
  <si>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</si>
  <si>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</si>
  <si>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</si>
  <si>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</si>
  <si>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</si>
  <si>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</si>
  <si>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</si>
  <si>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</si>
  <si>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</si>
  <si>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</si>
  <si>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</si>
  <si>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</si>
  <si>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</si>
  <si>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</si>
  <si>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</si>
  <si>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</si>
  <si>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</si>
  <si>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</si>
  <si>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</si>
  <si>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</si>
  <si>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</si>
  <si>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</si>
  <si>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</si>
  <si>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</si>
  <si>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</si>
  <si>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</si>
  <si>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</si>
  <si>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</si>
  <si>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</si>
  <si>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</si>
  <si>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</si>
  <si>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</si>
  <si>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</si>
  <si>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</si>
  <si>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</si>
  <si>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</si>
  <si>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</si>
  <si>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</si>
  <si>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</si>
  <si>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</si>
  <si>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</si>
  <si>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</si>
  <si>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</si>
  <si>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</si>
  <si>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</si>
  <si>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</si>
  <si>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</si>
  <si>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</si>
  <si>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</si>
  <si>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</si>
  <si>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</si>
  <si>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</si>
  <si>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</si>
  <si>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</si>
  <si>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</si>
  <si>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</si>
  <si>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</si>
  <si>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</si>
  <si>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</si>
  <si>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</si>
  <si>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</si>
  <si>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</si>
  <si>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</si>
  <si>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</si>
  <si>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</si>
  <si>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</si>
  <si>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</si>
  <si>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</si>
  <si>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</si>
  <si>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</si>
  <si>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</si>
  <si>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</si>
  <si>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</si>
  <si>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</si>
  <si>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</si>
  <si>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</si>
  <si>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</si>
  <si>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</si>
  <si>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</si>
  <si>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</si>
  <si>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</si>
  <si>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</si>
  <si>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</si>
  <si>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</si>
  <si>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</si>
  <si>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</si>
  <si>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</si>
  <si>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</si>
  <si>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</si>
  <si>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</si>
  <si>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</si>
  <si>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</si>
  <si>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</si>
  <si>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</si>
  <si>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</si>
  <si>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</si>
  <si>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</si>
  <si>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</si>
  <si>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</si>
  <si>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</si>
  <si>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</si>
  <si>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</si>
  <si>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</si>
  <si>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</si>
  <si>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</si>
  <si>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</si>
  <si>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</si>
  <si>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</si>
  <si>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</si>
  <si>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</si>
  <si>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</si>
  <si>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</si>
  <si>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</si>
  <si>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</si>
  <si>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</si>
  <si>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</si>
  <si>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</si>
  <si>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</si>
  <si>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</si>
  <si>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</si>
  <si>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</si>
  <si>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</si>
  <si>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</si>
  <si>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</si>
  <si>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</si>
  <si>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</si>
  <si>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</si>
  <si>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</si>
  <si>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</si>
  <si>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</si>
  <si>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</si>
  <si>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</si>
  <si>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</si>
  <si>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</si>
  <si>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</si>
  <si>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</si>
  <si>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</si>
  <si>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</si>
  <si>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</si>
  <si>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</si>
  <si>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</si>
  <si>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</si>
  <si>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</si>
  <si>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</si>
  <si>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</si>
  <si>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</si>
  <si>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</si>
  <si>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</si>
  <si>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</si>
  <si>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</si>
  <si>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</si>
  <si>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</si>
  <si>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</si>
  <si>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</si>
  <si>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</si>
  <si>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</si>
  <si>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</si>
  <si>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</si>
  <si>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</si>
  <si>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</si>
  <si>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</si>
  <si>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</si>
  <si>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</si>
  <si>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</si>
  <si>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</si>
  <si>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</si>
  <si>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</si>
  <si>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</si>
  <si>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</si>
  <si>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</si>
  <si>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</si>
  <si>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</si>
  <si>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</si>
  <si>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</si>
  <si>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</si>
  <si>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</si>
  <si>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</si>
  <si>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</si>
  <si>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</si>
  <si>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</si>
  <si>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</si>
  <si>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</si>
  <si>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</si>
  <si>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</si>
  <si>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</si>
  <si>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</si>
  <si>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</si>
  <si>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</si>
  <si>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</si>
  <si>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</si>
  <si>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</si>
  <si>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</si>
  <si>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</si>
  <si>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</si>
  <si>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</si>
  <si>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</si>
  <si>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</si>
  <si>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</si>
  <si>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</si>
  <si>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</si>
  <si>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</si>
  <si>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</si>
  <si>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</si>
  <si>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</si>
  <si>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</si>
  <si>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</si>
  <si>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</si>
  <si>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</si>
  <si>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</si>
  <si>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</si>
  <si>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</si>
  <si>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</si>
  <si>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</si>
  <si>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</si>
  <si>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</si>
  <si>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</si>
  <si>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</si>
  <si>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</si>
  <si>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</si>
  <si>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</si>
  <si>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</si>
  <si>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</si>
  <si>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</si>
  <si>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</si>
  <si>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</si>
  <si>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</si>
  <si>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</si>
  <si>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</si>
  <si>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</si>
  <si>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</si>
  <si>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</si>
  <si>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</si>
  <si>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</si>
  <si>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</si>
  <si>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</si>
  <si>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</si>
  <si>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</si>
  <si>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</si>
  <si>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</si>
  <si>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</si>
  <si>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</si>
  <si>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</si>
  <si>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</si>
  <si>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</si>
  <si>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</si>
  <si>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</si>
  <si>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</si>
  <si>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</si>
  <si>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</si>
  <si>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</si>
  <si>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</si>
  <si>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</si>
  <si>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</si>
  <si>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</si>
  <si>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</si>
  <si>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</si>
  <si>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</si>
  <si>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</si>
  <si>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</si>
  <si>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</si>
  <si>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</si>
  <si>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</si>
  <si>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</si>
  <si>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</si>
  <si>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</si>
  <si>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</si>
  <si>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</si>
  <si>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</si>
  <si>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</si>
  <si>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</si>
  <si>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</si>
  <si>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</si>
  <si>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</si>
  <si>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</si>
  <si>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</si>
  <si>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</si>
  <si>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</si>
  <si>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</si>
  <si>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</si>
  <si>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</si>
  <si>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</si>
  <si>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</si>
  <si>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</si>
  <si>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</si>
  <si>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</si>
  <si>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</si>
  <si>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</si>
  <si>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</si>
  <si>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</si>
  <si>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</si>
  <si>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</si>
  <si>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</si>
  <si>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</si>
  <si>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</si>
  <si>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</si>
  <si>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</si>
  <si>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</si>
  <si>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</si>
  <si>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</si>
  <si>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</si>
  <si>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</si>
  <si>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</si>
  <si>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</si>
  <si>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</si>
  <si>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</si>
  <si>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</si>
  <si>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</si>
  <si>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</si>
  <si>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</si>
  <si>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</si>
  <si>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</si>
  <si>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</si>
  <si>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</si>
  <si>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</si>
  <si>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</si>
  <si>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</si>
  <si>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</si>
  <si>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</si>
  <si>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</si>
  <si>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</si>
  <si>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</si>
  <si>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</si>
  <si>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</si>
  <si>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</si>
  <si>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</si>
  <si>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</si>
  <si>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</si>
  <si>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</si>
  <si>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</si>
  <si>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</si>
  <si>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</si>
  <si>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</si>
  <si>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</si>
  <si>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</si>
  <si>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</si>
  <si>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</si>
  <si>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</si>
  <si>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</si>
  <si>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</si>
  <si>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</si>
  <si>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</si>
  <si>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</si>
  <si>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</si>
  <si>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</si>
  <si>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</si>
  <si>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</si>
  <si>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</si>
  <si>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</si>
  <si>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</si>
  <si>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</si>
  <si>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</si>
  <si>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</si>
  <si>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</si>
  <si>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</si>
  <si>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</si>
  <si>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</si>
  <si>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</si>
  <si>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</si>
  <si>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</si>
  <si>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</si>
  <si>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</si>
  <si>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</si>
  <si>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</si>
  <si>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</si>
  <si>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</si>
  <si>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</si>
  <si>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</si>
  <si>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</si>
  <si>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</si>
  <si>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</si>
  <si>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</si>
  <si>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</si>
  <si>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</si>
  <si>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</si>
  <si>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</si>
  <si>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</si>
  <si>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</si>
  <si>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</si>
  <si>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</si>
  <si>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</si>
  <si>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</si>
  <si>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</si>
  <si>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</si>
  <si>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</si>
  <si>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</si>
  <si>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</si>
  <si>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</si>
  <si>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</si>
  <si>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</si>
  <si>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</si>
  <si>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</si>
  <si>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</si>
  <si>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</si>
  <si>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</si>
  <si>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</si>
  <si>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</si>
  <si>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</si>
  <si>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</si>
  <si>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</si>
  <si>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</si>
  <si>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</si>
  <si>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</si>
  <si>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</si>
  <si>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</si>
  <si>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</si>
  <si>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</si>
  <si>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</si>
  <si>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</si>
  <si>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</si>
  <si>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</si>
  <si>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</si>
  <si>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</si>
  <si>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</si>
  <si>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</si>
  <si>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</si>
  <si>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</si>
  <si>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</si>
  <si>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</si>
  <si>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</si>
  <si>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</si>
  <si>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</si>
  <si>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</si>
  <si>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</si>
  <si>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</si>
  <si>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</si>
  <si>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</si>
  <si>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</si>
  <si>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</si>
  <si>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</si>
  <si>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</si>
  <si>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</si>
  <si>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</si>
  <si>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</si>
  <si>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</si>
  <si>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</si>
  <si>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</si>
  <si>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</si>
  <si>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</si>
  <si>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</si>
  <si>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</si>
  <si>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</si>
  <si>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</si>
  <si>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</si>
  <si>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</si>
  <si>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</si>
  <si>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</si>
  <si>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</si>
  <si>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</si>
  <si>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</si>
  <si>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</si>
  <si>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</si>
  <si>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</si>
  <si>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</si>
  <si>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</si>
  <si>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</si>
  <si>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</si>
  <si>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</si>
  <si>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</si>
  <si>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</si>
  <si>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</si>
  <si>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</si>
  <si>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</si>
  <si>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</si>
  <si>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</si>
  <si>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</si>
  <si>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</si>
  <si>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</si>
  <si>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</si>
  <si>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</si>
  <si>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</si>
  <si>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</si>
  <si>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</si>
  <si>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</si>
  <si>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</si>
  <si>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</si>
  <si>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</si>
  <si>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</si>
  <si>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</si>
  <si>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</si>
  <si>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</si>
  <si>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</si>
  <si>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</si>
  <si>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</si>
  <si>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</si>
  <si>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</si>
  <si>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</si>
  <si>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</si>
  <si>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</si>
  <si>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</si>
  <si>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</si>
  <si>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</si>
  <si>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</si>
  <si>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</si>
  <si>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</si>
  <si>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</si>
  <si>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</si>
  <si>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</si>
  <si>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</si>
  <si>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</si>
  <si>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</si>
  <si>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</si>
  <si>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</si>
  <si>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</si>
  <si>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</si>
  <si>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</si>
  <si>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</si>
  <si>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</si>
  <si>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</si>
  <si>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</si>
  <si>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</si>
  <si>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</si>
  <si>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</si>
  <si>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</si>
  <si>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</si>
  <si>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</si>
  <si>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</si>
  <si>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</si>
  <si>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</si>
  <si>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</si>
  <si>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</si>
  <si>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</si>
  <si>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</si>
  <si>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</si>
  <si>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</si>
  <si>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</si>
  <si>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</si>
  <si>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</si>
  <si>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</si>
  <si>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</si>
  <si>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</si>
  <si>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</si>
  <si>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</si>
  <si>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</si>
  <si>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</si>
  <si>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</si>
  <si>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</si>
  <si>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</si>
  <si>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</si>
  <si>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</si>
  <si>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</si>
  <si>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</si>
  <si>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</si>
  <si>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</si>
  <si>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</si>
  <si>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</si>
  <si>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</si>
  <si>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</si>
  <si>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</si>
  <si>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</si>
  <si>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</si>
  <si>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</si>
  <si>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</si>
  <si>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</si>
  <si>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</si>
  <si>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</si>
  <si>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</si>
  <si>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</si>
  <si>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</si>
  <si>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</si>
  <si>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</si>
  <si>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</si>
  <si>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</si>
  <si>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</si>
  <si>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</si>
  <si>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</si>
  <si>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</si>
  <si>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</si>
  <si>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</si>
  <si>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</si>
  <si>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</si>
  <si>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</si>
  <si>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</si>
  <si>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</si>
  <si>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</si>
  <si>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</si>
  <si>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</si>
  <si>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</si>
  <si>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</si>
  <si>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</si>
  <si>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</si>
  <si>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</si>
  <si>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</si>
  <si>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</si>
  <si>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</si>
  <si>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</si>
  <si>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</si>
  <si>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</si>
  <si>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</si>
  <si>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</si>
  <si>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</si>
  <si>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</si>
  <si>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</si>
  <si>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</si>
  <si>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</si>
  <si>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</si>
  <si>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</si>
  <si>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</si>
  <si>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</si>
  <si>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</si>
  <si>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</si>
  <si>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</si>
  <si>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</si>
  <si>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</si>
  <si>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</si>
  <si>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</si>
  <si>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</si>
  <si>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</si>
  <si>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</si>
  <si>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</si>
  <si>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</si>
  <si>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</si>
  <si>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</si>
  <si>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</si>
  <si>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</si>
  <si>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</si>
  <si>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</si>
  <si>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</si>
  <si>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</si>
  <si>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</si>
  <si>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</si>
  <si>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</si>
  <si>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</si>
  <si>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</si>
  <si>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</si>
  <si>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</si>
  <si>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</si>
  <si>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</si>
  <si>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</si>
  <si>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</si>
  <si>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</si>
  <si>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</si>
  <si>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</si>
  <si>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</si>
  <si>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</si>
  <si>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</si>
  <si>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</si>
  <si>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</si>
  <si>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</si>
  <si>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</si>
  <si>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</si>
  <si>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</si>
  <si>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</si>
  <si>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</si>
  <si>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</si>
  <si>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</si>
  <si>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</si>
  <si>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</si>
  <si>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</si>
  <si>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</si>
  <si>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</si>
  <si>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</si>
  <si>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</si>
  <si>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</si>
  <si>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</si>
  <si>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</si>
  <si>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</si>
  <si>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</si>
  <si>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</si>
  <si>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</si>
  <si>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</si>
  <si>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</si>
  <si>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</si>
  <si>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</si>
  <si>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</si>
  <si>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</si>
  <si>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</si>
  <si>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</si>
  <si>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</si>
  <si>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</si>
  <si>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</si>
  <si>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</si>
  <si>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</si>
  <si>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</si>
  <si>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</si>
  <si>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</si>
  <si>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</si>
  <si>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</si>
  <si>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</si>
  <si>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</si>
  <si>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</si>
  <si>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</si>
  <si>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</si>
  <si>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</si>
  <si>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</si>
  <si>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</si>
  <si>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</si>
  <si>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</si>
  <si>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</si>
  <si>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</si>
  <si>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</si>
  <si>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</si>
  <si>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</si>
  <si>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</si>
  <si>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</si>
  <si>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</si>
  <si>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</si>
  <si>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</si>
  <si>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</si>
  <si>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</si>
  <si>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</si>
  <si>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</si>
  <si>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</si>
  <si>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</si>
  <si>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</si>
  <si>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</si>
  <si>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</si>
  <si>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</si>
  <si>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</si>
  <si>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</si>
  <si>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</si>
  <si>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</si>
  <si>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</si>
  <si>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</si>
  <si>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</si>
  <si>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</si>
  <si>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</si>
  <si>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</si>
  <si>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</si>
  <si>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</si>
  <si>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</si>
  <si>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</si>
  <si>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</si>
  <si>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</si>
  <si>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</si>
  <si>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</si>
  <si>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</si>
  <si>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</si>
  <si>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</si>
  <si>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</si>
  <si>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</si>
  <si>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</si>
  <si>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</si>
  <si>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</si>
  <si>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</si>
  <si>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</si>
  <si>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</si>
  <si>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</si>
  <si>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</si>
  <si>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</si>
  <si>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</si>
  <si>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</si>
  <si>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</si>
  <si>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</si>
  <si>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</si>
  <si>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</si>
  <si>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</si>
  <si>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</si>
  <si>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</si>
  <si>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</si>
  <si>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</si>
  <si>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</si>
  <si>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</si>
  <si>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</si>
  <si>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</si>
  <si>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</si>
  <si>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</si>
  <si>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</si>
  <si>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</si>
  <si>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</si>
  <si>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</si>
  <si>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</si>
  <si>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</si>
  <si>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</si>
  <si>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</si>
  <si>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</si>
  <si>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</si>
  <si>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</si>
  <si>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</si>
  <si>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</si>
  <si>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</si>
  <si>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</si>
  <si>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</si>
  <si>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</si>
  <si>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</si>
  <si>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</si>
  <si>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</si>
  <si>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</si>
  <si>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</si>
  <si>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</si>
  <si>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</si>
  <si>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</si>
  <si>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</si>
  <si>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</si>
  <si>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</si>
  <si>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</si>
  <si>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</si>
  <si>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</si>
  <si>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</si>
  <si>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</si>
  <si>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</si>
  <si>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</si>
  <si>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</si>
  <si>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</si>
  <si>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</si>
  <si>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</si>
  <si>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</si>
  <si>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</si>
  <si>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</si>
  <si>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</si>
  <si>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</si>
  <si>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</si>
  <si>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</si>
  <si>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</si>
  <si>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</si>
  <si>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</si>
  <si>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</si>
  <si>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</si>
  <si>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</si>
  <si>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</si>
  <si>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</si>
  <si>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</si>
  <si>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</si>
  <si>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</si>
  <si>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</si>
  <si>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</si>
  <si>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</si>
  <si>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</si>
  <si>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</si>
  <si>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</si>
  <si>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</si>
  <si>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</si>
  <si>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</si>
  <si>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</si>
  <si>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</si>
  <si>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</si>
  <si>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</si>
  <si>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</si>
  <si>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</si>
  <si>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</si>
  <si>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</si>
  <si>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</si>
  <si>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</si>
  <si>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</si>
  <si>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</si>
  <si>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</si>
  <si>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</si>
  <si>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</si>
  <si>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</si>
  <si>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</si>
  <si>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</si>
  <si>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</si>
  <si>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</si>
  <si>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</si>
  <si>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</si>
  <si>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</si>
  <si>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</si>
  <si>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</si>
  <si>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</si>
  <si>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</si>
  <si>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</si>
  <si>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</si>
  <si>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</si>
  <si>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</si>
  <si>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</si>
  <si>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</si>
  <si>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</si>
  <si>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</si>
  <si>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</si>
  <si>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</si>
  <si>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</si>
  <si>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</si>
  <si>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</si>
  <si>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</si>
  <si>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</si>
  <si>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</si>
  <si>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</si>
  <si>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</si>
  <si>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</si>
  <si>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</si>
  <si>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</si>
  <si>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</si>
  <si>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</si>
  <si>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</si>
  <si>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</si>
  <si>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</si>
  <si>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</si>
  <si>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</si>
  <si>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</si>
  <si>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</si>
  <si>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</si>
  <si>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</si>
  <si>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</si>
  <si>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</si>
  <si>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</si>
  <si>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</si>
  <si>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</si>
  <si>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</si>
  <si>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</si>
  <si>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</si>
  <si>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</si>
  <si>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</si>
  <si>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</si>
  <si>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</si>
  <si>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</si>
  <si>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</si>
  <si>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</si>
  <si>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</si>
  <si>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</si>
  <si>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</si>
  <si>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</si>
  <si>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</si>
  <si>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</si>
  <si>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</si>
  <si>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</si>
  <si>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</si>
  <si>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</si>
  <si>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</si>
  <si>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</si>
  <si>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</si>
  <si>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</si>
  <si>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</si>
  <si>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</si>
  <si>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</si>
  <si>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</si>
  <si>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</si>
  <si>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</si>
  <si>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</si>
  <si>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</si>
  <si>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</si>
  <si>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</si>
  <si>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</si>
  <si>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</si>
  <si>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</si>
  <si>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</si>
  <si>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</si>
  <si>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</si>
  <si>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</si>
  <si>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</si>
  <si>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</si>
  <si>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</si>
  <si>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</si>
  <si>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</si>
  <si>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</si>
  <si>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</si>
  <si>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</si>
  <si>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</si>
  <si>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</si>
  <si>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</si>
  <si>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</si>
  <si>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</si>
  <si>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</si>
  <si>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</si>
  <si>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</si>
  <si>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</si>
  <si>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</si>
  <si>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</si>
  <si>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</si>
  <si>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</si>
  <si>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</si>
  <si>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</si>
  <si>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</si>
  <si>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</si>
  <si>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</si>
  <si>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</si>
  <si>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</si>
  <si>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</si>
  <si>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</si>
  <si>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</si>
  <si>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</si>
  <si>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</si>
  <si>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</si>
  <si>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</si>
  <si>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</si>
  <si>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</si>
  <si>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</si>
  <si>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</si>
  <si>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</si>
  <si>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</si>
  <si>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</si>
  <si>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</si>
  <si>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</si>
  <si>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</si>
  <si>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</si>
  <si>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</si>
  <si>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</si>
  <si>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</si>
  <si>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</si>
  <si>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</si>
  <si>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</si>
  <si>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</si>
  <si>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</si>
  <si>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</si>
  <si>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</si>
  <si>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</si>
  <si>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</si>
  <si>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</si>
  <si>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</si>
  <si>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</si>
  <si>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</si>
  <si>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</si>
  <si>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</si>
  <si>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</si>
  <si>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</si>
  <si>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</si>
  <si>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</si>
  <si>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</si>
  <si>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</si>
  <si>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</si>
  <si>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</si>
  <si>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</si>
  <si>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</si>
  <si>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</si>
  <si>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</si>
  <si>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</si>
  <si>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</si>
  <si>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</si>
  <si>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</si>
  <si>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</si>
  <si>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</si>
  <si>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</si>
  <si>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</si>
  <si>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</si>
  <si>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</si>
  <si>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</si>
  <si>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</si>
  <si>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</si>
  <si>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</si>
  <si>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</si>
  <si>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</si>
  <si>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</si>
  <si>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</si>
  <si>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</si>
  <si>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</si>
  <si>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</si>
  <si>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</si>
  <si>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</si>
  <si>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</si>
  <si>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</si>
  <si>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</si>
  <si>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</si>
  <si>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</si>
  <si>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</si>
  <si>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</si>
  <si>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</si>
  <si>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</si>
  <si>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</si>
  <si>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</si>
  <si>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</si>
  <si>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</si>
  <si>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</si>
  <si>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</si>
  <si>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</si>
  <si>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</si>
  <si>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</si>
  <si>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</si>
  <si>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</si>
  <si>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</si>
  <si>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</si>
  <si>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</si>
  <si>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</si>
  <si>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</si>
  <si>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</si>
  <si>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</si>
  <si>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</si>
  <si>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</si>
  <si>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</si>
  <si>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</si>
  <si>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</si>
  <si>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</si>
  <si>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</si>
  <si>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</si>
  <si>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</si>
  <si>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</si>
  <si>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</si>
  <si>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</si>
  <si>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</si>
  <si>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</si>
  <si>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</si>
  <si>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</si>
  <si>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</si>
  <si>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</si>
  <si>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</si>
  <si>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</si>
  <si>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</si>
  <si>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</si>
  <si>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</si>
  <si>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</si>
  <si>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</si>
  <si>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</si>
  <si>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</si>
  <si>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</si>
  <si>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</si>
  <si>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</si>
  <si>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</si>
  <si>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</si>
  <si>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</si>
  <si>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</si>
  <si>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</si>
  <si>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</si>
  <si>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</si>
  <si>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</si>
  <si>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</si>
  <si>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</si>
  <si>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</si>
  <si>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</si>
  <si>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</si>
  <si>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</si>
  <si>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</si>
  <si>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</si>
  <si>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</si>
  <si>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</si>
  <si>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</si>
  <si>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</si>
  <si>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</si>
  <si>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</si>
  <si>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</si>
  <si>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</si>
  <si>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</si>
  <si>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</si>
  <si>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</si>
  <si>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</si>
  <si>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</si>
  <si>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</si>
  <si>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</si>
  <si>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</si>
  <si>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</si>
  <si>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</si>
  <si>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</si>
  <si>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</si>
  <si>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</si>
  <si>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</si>
  <si>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</si>
  <si>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</si>
  <si>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</si>
  <si>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</si>
  <si>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</si>
  <si>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</si>
  <si>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</si>
  <si>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</si>
  <si>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</si>
  <si>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</si>
  <si>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</si>
  <si>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</si>
  <si>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</si>
  <si>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</si>
  <si>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</si>
  <si>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</si>
  <si>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</si>
  <si>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</si>
  <si>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</si>
  <si>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</si>
  <si>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</si>
  <si>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</si>
  <si>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</si>
  <si>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</si>
  <si>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</si>
  <si>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</si>
  <si>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</si>
  <si>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</si>
  <si>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</si>
  <si>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</si>
  <si>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</si>
  <si>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</si>
  <si>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</si>
  <si>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</si>
  <si>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</si>
  <si>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</si>
  <si>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</si>
  <si>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</si>
  <si>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</si>
  <si>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</si>
  <si>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</si>
  <si>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</si>
  <si>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</si>
  <si>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</si>
  <si>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</si>
  <si>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</si>
  <si>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</si>
  <si>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</si>
  <si>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</si>
  <si>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</si>
  <si>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</si>
  <si>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</si>
  <si>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</si>
  <si>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</si>
  <si>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</si>
  <si>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</si>
  <si>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</si>
  <si>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</si>
  <si>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</si>
  <si>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</si>
  <si>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</si>
  <si>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</si>
  <si>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</si>
  <si>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</si>
  <si>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</si>
  <si>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</si>
  <si>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</si>
  <si>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</si>
  <si>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</si>
  <si>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</si>
  <si>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</si>
  <si>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</si>
  <si>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</si>
  <si>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</si>
  <si>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</si>
  <si>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</si>
  <si>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</si>
  <si>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</si>
  <si>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</si>
  <si>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</si>
  <si>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</si>
  <si>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</si>
  <si>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</si>
  <si>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</si>
  <si>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</si>
  <si>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</si>
  <si>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</si>
  <si>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</si>
  <si>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</si>
  <si>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</si>
  <si>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</si>
  <si>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</si>
  <si>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</si>
  <si>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</si>
  <si>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</si>
  <si>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</si>
  <si>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</si>
  <si>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</si>
  <si>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</si>
  <si>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</si>
  <si>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</si>
  <si>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</si>
  <si>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</si>
  <si>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</si>
  <si>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</si>
  <si>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</si>
  <si>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</si>
  <si>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</si>
  <si>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</si>
  <si>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</si>
  <si>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</si>
  <si>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</si>
  <si>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</si>
  <si>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</si>
  <si>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</si>
  <si>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</si>
  <si>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</si>
  <si>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</si>
  <si>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</si>
  <si>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</si>
  <si>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</si>
  <si>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</si>
  <si>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</si>
  <si>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</si>
  <si>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</si>
  <si>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</si>
  <si>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</si>
  <si>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</si>
  <si>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</si>
  <si>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</si>
  <si>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</si>
  <si>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</si>
  <si>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</si>
  <si>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</si>
  <si>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</si>
  <si>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</si>
  <si>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</si>
  <si>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</si>
  <si>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</si>
  <si>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</si>
  <si>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</si>
  <si>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</si>
  <si>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</si>
  <si>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</si>
  <si>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</si>
  <si>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</si>
  <si>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</si>
  <si>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</si>
  <si>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</si>
  <si>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</si>
  <si>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</si>
  <si>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</si>
  <si>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</si>
  <si>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</si>
  <si>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</si>
  <si>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</si>
  <si>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</si>
  <si>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</si>
  <si>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</si>
  <si>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</si>
  <si>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</si>
  <si>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</si>
  <si>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</si>
  <si>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</si>
  <si>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</si>
  <si>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</si>
  <si>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</si>
  <si>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</si>
  <si>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</si>
  <si>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</si>
  <si>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</si>
  <si>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</si>
  <si>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</si>
  <si>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</si>
  <si>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</si>
  <si>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</si>
  <si>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</si>
  <si>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</si>
  <si>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</si>
  <si>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</si>
  <si>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</si>
  <si>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</si>
  <si>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</si>
  <si>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</si>
  <si>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</si>
  <si>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</si>
  <si>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</si>
  <si>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</si>
  <si>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</si>
  <si>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</si>
  <si>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</si>
  <si>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</si>
  <si>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</si>
  <si>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</si>
  <si>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</si>
  <si>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</si>
  <si>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</si>
  <si>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</si>
  <si>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</si>
  <si>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</si>
  <si>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</si>
  <si>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</si>
  <si>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</si>
  <si>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</si>
  <si>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</si>
  <si>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</si>
  <si>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</si>
  <si>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</si>
  <si>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</si>
  <si>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</si>
  <si>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</si>
  <si>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</si>
  <si>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</si>
  <si>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</si>
  <si>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</si>
  <si>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</si>
  <si>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</si>
  <si>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</si>
  <si>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</si>
  <si>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</si>
  <si>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</si>
  <si>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</si>
  <si>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</si>
  <si>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</si>
  <si>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</si>
  <si>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</si>
  <si>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</si>
  <si>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</si>
  <si>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</si>
  <si>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</si>
  <si>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</si>
  <si>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</si>
  <si>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</si>
  <si>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</si>
  <si>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</si>
  <si>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</si>
  <si>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</si>
  <si>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</si>
  <si>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</si>
  <si>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</si>
  <si>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</si>
  <si>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</si>
  <si>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</si>
  <si>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</si>
  <si>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</si>
  <si>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</si>
  <si>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</si>
  <si>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</si>
  <si>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</si>
  <si>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</si>
  <si>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</si>
  <si>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</si>
  <si>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</si>
  <si>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</si>
  <si>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</si>
  <si>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</si>
  <si>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</si>
  <si>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</si>
  <si>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</si>
  <si>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</si>
  <si>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</si>
  <si>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</si>
  <si>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</si>
  <si>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</si>
  <si>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</si>
  <si>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</si>
  <si>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</si>
  <si>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</si>
  <si>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</si>
  <si>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</si>
  <si>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</si>
  <si>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</si>
  <si>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</si>
  <si>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</si>
  <si>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</si>
  <si>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</si>
  <si>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</si>
  <si>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</si>
  <si>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</si>
  <si>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</si>
  <si>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</si>
  <si>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</si>
  <si>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</si>
  <si>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</si>
  <si>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</si>
  <si>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</si>
  <si>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</si>
  <si>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</si>
  <si>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</si>
  <si>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</si>
  <si>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</si>
  <si>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</si>
  <si>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</si>
  <si>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</si>
  <si>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</si>
  <si>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</si>
  <si>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</si>
  <si>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</si>
  <si>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</si>
  <si>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</si>
  <si>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</si>
  <si>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</si>
  <si>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</si>
  <si>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</si>
  <si>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</si>
  <si>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</si>
  <si>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</si>
  <si>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</si>
  <si>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</si>
  <si>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</si>
  <si>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</si>
  <si>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</si>
  <si>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</si>
  <si>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</si>
  <si>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</si>
  <si>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</si>
  <si>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</si>
  <si>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</si>
  <si>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</si>
  <si>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</si>
  <si>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</si>
  <si>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</si>
  <si>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</si>
  <si>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</si>
  <si>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</si>
  <si>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</si>
  <si>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</si>
  <si>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</si>
  <si>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</si>
  <si>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</si>
  <si>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</si>
  <si>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</si>
  <si>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</si>
  <si>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</si>
  <si>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</si>
  <si>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</si>
  <si>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</si>
  <si>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</si>
  <si>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</si>
  <si>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</si>
  <si>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</si>
  <si>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</si>
  <si>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</si>
  <si>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</si>
  <si>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</si>
  <si>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</si>
  <si>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</si>
  <si>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</si>
  <si>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</si>
  <si>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</si>
  <si>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</si>
  <si>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</si>
  <si>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</si>
  <si>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</si>
  <si>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</si>
  <si>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</si>
  <si>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</si>
  <si>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</si>
  <si>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</si>
  <si>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</si>
  <si>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</si>
  <si>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</si>
  <si>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</si>
  <si>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</si>
  <si>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</si>
  <si>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</si>
  <si>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</si>
  <si>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</si>
  <si>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</si>
  <si>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</si>
  <si>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</si>
  <si>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</si>
  <si>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</si>
  <si>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</si>
  <si>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</si>
  <si>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</si>
  <si>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</si>
  <si>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</si>
  <si>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</si>
  <si>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</si>
  <si>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</si>
  <si>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</si>
  <si>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</si>
  <si>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</si>
  <si>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</si>
  <si>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</si>
  <si>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</si>
  <si>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</si>
  <si>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</si>
  <si>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</si>
  <si>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</si>
  <si>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</si>
  <si>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</si>
  <si>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</si>
  <si>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</si>
  <si>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</si>
  <si>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</si>
  <si>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</si>
  <si>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</si>
  <si>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</si>
  <si>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</si>
  <si>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</si>
  <si>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</si>
  <si>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</si>
  <si>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</si>
  <si>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</si>
  <si>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</si>
  <si>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</si>
  <si>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</si>
  <si>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</si>
  <si>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</si>
  <si>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</si>
  <si>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</si>
  <si>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</si>
  <si>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</si>
  <si>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</si>
  <si>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</si>
  <si>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</si>
  <si>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</si>
  <si>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</si>
  <si>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</si>
  <si>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</si>
  <si>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</si>
  <si>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</si>
  <si>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</si>
  <si>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</si>
  <si>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</si>
  <si>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</si>
  <si>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</si>
  <si>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</si>
  <si>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</si>
  <si>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</si>
  <si>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</si>
  <si>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</si>
  <si>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</si>
  <si>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</si>
  <si>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</si>
  <si>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</si>
  <si>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</si>
  <si>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</si>
  <si>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</si>
  <si>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</si>
  <si>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</si>
  <si>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</si>
  <si>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</si>
  <si>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</si>
  <si>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</si>
  <si>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</si>
  <si>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</si>
  <si>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</si>
  <si>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</si>
  <si>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</si>
  <si>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</si>
  <si>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</si>
  <si>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</si>
  <si>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</si>
  <si>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</si>
  <si>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</si>
  <si>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</si>
  <si>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</si>
  <si>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</si>
  <si>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</si>
  <si>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</si>
  <si>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</si>
  <si>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</si>
  <si>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</si>
  <si>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</si>
  <si>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</si>
  <si>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</si>
  <si>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</si>
  <si>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</si>
  <si>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</si>
  <si>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</si>
  <si>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</si>
  <si>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</si>
  <si>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</si>
  <si>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</si>
  <si>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</si>
  <si>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</si>
  <si>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</si>
  <si>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</si>
  <si>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</si>
  <si>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</si>
  <si>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</si>
  <si>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</si>
  <si>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</si>
  <si>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</si>
  <si>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</si>
  <si>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</si>
  <si>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</si>
  <si>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</si>
  <si>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</si>
  <si>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</si>
  <si>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</si>
  <si>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</si>
  <si>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</si>
  <si>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</si>
  <si>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</si>
  <si>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</si>
  <si>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</si>
  <si>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</si>
  <si>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</si>
  <si>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</si>
  <si>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</si>
  <si>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</si>
  <si>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</si>
  <si>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</si>
  <si>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</si>
  <si>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</si>
  <si>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</si>
  <si>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</si>
  <si>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</si>
  <si>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</si>
  <si>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</si>
  <si>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</si>
  <si>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</si>
  <si>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</si>
  <si>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</si>
  <si>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</si>
  <si>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</si>
  <si>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</si>
  <si>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</si>
  <si>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</si>
  <si>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</si>
  <si>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</si>
  <si>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</si>
  <si>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</si>
  <si>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</si>
  <si>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</si>
  <si>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</si>
  <si>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</si>
  <si>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</si>
  <si>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</si>
  <si>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</si>
  <si>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</si>
  <si>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</si>
  <si>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</si>
  <si>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</si>
  <si>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</si>
  <si>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</si>
  <si>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</si>
  <si>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</si>
  <si>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</si>
  <si>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</si>
  <si>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</si>
  <si>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</si>
  <si>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</si>
  <si>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</si>
  <si>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</si>
  <si>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</si>
  <si>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</si>
  <si>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</si>
  <si>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</si>
  <si>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</si>
  <si>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</si>
  <si>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</si>
  <si>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</si>
  <si>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</si>
  <si>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</si>
  <si>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</si>
  <si>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</si>
  <si>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</si>
  <si>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</si>
  <si>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</si>
  <si>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</si>
  <si>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</si>
  <si>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</si>
  <si>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</si>
  <si>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</si>
  <si>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</si>
  <si>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</si>
  <si>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</si>
  <si>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</si>
  <si>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</si>
  <si>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</si>
  <si>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</si>
  <si>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</si>
  <si>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</si>
  <si>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</si>
  <si>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</si>
  <si>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</si>
  <si>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</si>
  <si>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</si>
  <si>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</si>
  <si>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</si>
  <si>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</si>
  <si>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</si>
  <si>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</si>
  <si>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</si>
  <si>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</si>
  <si>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</si>
  <si>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</si>
  <si>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</si>
  <si>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</si>
  <si>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</si>
  <si>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</si>
  <si>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</si>
  <si>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</si>
  <si>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</si>
  <si>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</si>
  <si>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</si>
  <si>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</si>
  <si>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</si>
  <si>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</si>
  <si>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</si>
  <si>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</si>
  <si>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</si>
  <si>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</si>
  <si>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</si>
  <si>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</si>
  <si>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</si>
  <si>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</si>
  <si>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</si>
  <si>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</si>
  <si>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</si>
  <si>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</si>
  <si>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</si>
  <si>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</si>
  <si>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</si>
  <si>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</si>
  <si>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</si>
  <si>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</si>
  <si>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</si>
  <si>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</si>
  <si>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</si>
  <si>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</si>
  <si>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</si>
  <si>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</si>
  <si>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</si>
  <si>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</si>
  <si>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</si>
  <si>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</si>
  <si>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</si>
  <si>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</si>
  <si>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</si>
  <si>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</si>
  <si>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</si>
  <si>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</si>
  <si>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</si>
  <si>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</si>
  <si>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</si>
  <si>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</si>
  <si>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</si>
  <si>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</si>
  <si>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</si>
  <si>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</si>
  <si>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</si>
  <si>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</si>
  <si>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</si>
  <si>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</si>
  <si>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</si>
  <si>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</si>
  <si>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</si>
  <si>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</si>
  <si>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</si>
  <si>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</si>
  <si>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</si>
  <si>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</si>
  <si>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</si>
  <si>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</si>
  <si>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</si>
  <si>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</si>
  <si>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</si>
  <si>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</si>
  <si>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</si>
  <si>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</si>
  <si>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</si>
  <si>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</si>
  <si>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</si>
  <si>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</si>
  <si>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</si>
  <si>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</si>
  <si>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</si>
  <si>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</si>
  <si>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</si>
  <si>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</si>
  <si>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</si>
  <si>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</si>
  <si>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</si>
  <si>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</si>
  <si>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</si>
  <si>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</si>
  <si>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</si>
  <si>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</si>
  <si>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</si>
  <si>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</si>
  <si>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</si>
  <si>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</si>
  <si>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</si>
  <si>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</si>
  <si>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</si>
  <si>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</si>
  <si>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</si>
  <si>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</si>
  <si>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</si>
  <si>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</si>
  <si>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</si>
  <si>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</si>
  <si>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</si>
  <si>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</si>
  <si>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</si>
  <si>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</si>
  <si>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</si>
  <si>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</si>
  <si>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</si>
  <si>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</si>
  <si>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</si>
  <si>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</si>
  <si>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</si>
  <si>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</si>
  <si>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</si>
  <si>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</si>
  <si>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</si>
  <si>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</si>
  <si>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</si>
  <si>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</si>
  <si>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</si>
  <si>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</si>
  <si>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</si>
  <si>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</si>
  <si>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</si>
  <si>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</si>
  <si>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</si>
  <si>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</si>
  <si>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</si>
  <si>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</si>
  <si>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</si>
  <si>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</si>
  <si>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</si>
  <si>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</si>
  <si>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</si>
  <si>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</si>
  <si>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</si>
  <si>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</si>
  <si>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</si>
  <si>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</si>
  <si>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</si>
  <si>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</si>
  <si>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</si>
  <si>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</si>
  <si>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</si>
  <si>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</si>
  <si>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</si>
  <si>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</si>
  <si>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</si>
  <si>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</si>
  <si>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</si>
  <si>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</si>
  <si>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</si>
  <si>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</si>
  <si>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</si>
  <si>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</si>
  <si>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</si>
  <si>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</si>
  <si>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</si>
  <si>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</si>
  <si>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</si>
  <si>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</si>
  <si>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</si>
  <si>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</si>
  <si>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</si>
  <si>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</si>
  <si>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</si>
  <si>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</si>
  <si>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</si>
  <si>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</si>
  <si>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</si>
  <si>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</si>
  <si>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</si>
  <si>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</si>
  <si>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</si>
  <si>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</si>
  <si>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</si>
  <si>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</si>
  <si>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</si>
  <si>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</si>
  <si>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</si>
  <si>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</si>
  <si>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</si>
  <si>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</si>
  <si>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</si>
  <si>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</si>
  <si>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</si>
  <si>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</si>
  <si>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</si>
  <si>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</si>
  <si>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</si>
  <si>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</si>
  <si>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</si>
  <si>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</si>
  <si>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</si>
  <si>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</si>
  <si>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</si>
  <si>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</si>
  <si>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</si>
  <si>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</si>
  <si>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</si>
  <si>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</si>
  <si>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</si>
  <si>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</si>
  <si>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</si>
  <si>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</si>
  <si>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</si>
  <si>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</si>
  <si>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</si>
  <si>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</si>
  <si>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</si>
  <si>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</si>
  <si>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</si>
  <si>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</si>
  <si>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</si>
  <si>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</si>
  <si>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</si>
  <si>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</si>
  <si>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</si>
  <si>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</si>
  <si>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</si>
  <si>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</si>
  <si>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</si>
  <si>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</si>
  <si>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</si>
  <si>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</si>
  <si>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</si>
  <si>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</si>
  <si>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</si>
  <si>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</si>
  <si>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</si>
  <si>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</si>
  <si>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</si>
  <si>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</si>
  <si>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</si>
  <si>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</si>
  <si>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</si>
  <si>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</si>
  <si>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</si>
  <si>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</si>
  <si>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</si>
  <si>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</si>
  <si>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</si>
  <si>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</si>
  <si>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</si>
  <si>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</si>
  <si>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</si>
  <si>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</si>
  <si>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</si>
  <si>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</si>
  <si>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</si>
  <si>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</si>
  <si>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</si>
  <si>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</si>
  <si>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</si>
  <si>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</si>
  <si>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</si>
  <si>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</si>
  <si>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</si>
  <si>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</si>
  <si>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</si>
  <si>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</si>
  <si>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</si>
  <si>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</si>
  <si>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</si>
  <si>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</si>
  <si>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</si>
  <si>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</si>
  <si>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</si>
  <si>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</si>
  <si>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</si>
  <si>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</si>
  <si>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</si>
  <si>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</si>
  <si>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</si>
  <si>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</si>
  <si>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</si>
  <si>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</si>
  <si>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</si>
  <si>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</si>
  <si>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</si>
  <si>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</si>
  <si>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</si>
  <si>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</si>
  <si>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</si>
  <si>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</si>
  <si>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</si>
  <si>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</si>
  <si>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</si>
  <si>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</si>
  <si>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</si>
  <si>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</si>
  <si>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</si>
  <si>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</si>
  <si>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</si>
  <si>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</si>
  <si>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</si>
  <si>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</si>
  <si>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</si>
  <si>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</si>
  <si>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</si>
  <si>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</si>
  <si>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</si>
  <si>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</si>
  <si>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</si>
  <si>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</si>
  <si>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</si>
  <si>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</si>
  <si>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</si>
  <si>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</si>
  <si>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</si>
  <si>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</si>
  <si>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</si>
  <si>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</si>
  <si>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</si>
  <si>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</si>
  <si>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</si>
  <si>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</si>
  <si>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</si>
  <si>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</si>
  <si>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</si>
  <si>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</si>
  <si>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</si>
  <si>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</si>
  <si>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</si>
  <si>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</si>
  <si>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</si>
  <si>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</si>
  <si>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</si>
  <si>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</si>
  <si>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</si>
  <si>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</si>
  <si>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</si>
  <si>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</si>
  <si>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</si>
  <si>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</si>
  <si>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</si>
  <si>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</si>
  <si>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</si>
  <si>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</si>
  <si>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</si>
  <si>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</si>
  <si>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</si>
  <si>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</si>
  <si>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</si>
  <si>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</si>
  <si>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</si>
  <si>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</si>
  <si>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</si>
  <si>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</si>
  <si>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</si>
  <si>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</si>
  <si>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</si>
  <si>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</si>
  <si>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</si>
  <si>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</si>
  <si>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</si>
  <si>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</si>
  <si>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</si>
  <si>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</si>
  <si>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</si>
  <si>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</si>
  <si>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</si>
  <si>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</si>
  <si>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</si>
  <si>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</si>
  <si>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</si>
  <si>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</si>
  <si>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</si>
  <si>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</si>
  <si>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</si>
  <si>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</si>
  <si>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</si>
  <si>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</si>
  <si>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</si>
  <si>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</si>
  <si>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</si>
  <si>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</si>
  <si>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</si>
  <si>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</si>
  <si>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</si>
  <si>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</si>
  <si>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</si>
  <si>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</si>
  <si>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</si>
  <si>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</si>
  <si>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</si>
  <si>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</si>
  <si>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</si>
  <si>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</si>
  <si>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</si>
  <si>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</si>
  <si>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</si>
  <si>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</si>
  <si>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</si>
  <si>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</si>
  <si>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</si>
  <si>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</si>
  <si>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</si>
  <si>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</si>
  <si>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</si>
  <si>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</si>
  <si>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</si>
  <si>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</si>
  <si>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</si>
  <si>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</si>
  <si>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</si>
  <si>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</si>
  <si>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</si>
  <si>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</si>
  <si>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</si>
  <si>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</si>
  <si>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</si>
  <si>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</si>
  <si>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</si>
  <si>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</si>
  <si>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</si>
  <si>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</si>
  <si>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</si>
  <si>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</si>
  <si>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</si>
  <si>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</si>
  <si>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</si>
  <si>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</si>
  <si>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</si>
  <si>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</si>
  <si>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</si>
  <si>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</si>
  <si>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</si>
  <si>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</si>
  <si>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</si>
  <si>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</si>
  <si>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</si>
  <si>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</si>
  <si>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</si>
  <si>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</si>
  <si>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</si>
  <si>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</si>
  <si>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</si>
  <si>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</si>
  <si>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</si>
  <si>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</si>
  <si>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</si>
  <si>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</si>
  <si>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</si>
  <si>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</si>
  <si>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</si>
  <si>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</si>
  <si>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</si>
  <si>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</si>
  <si>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</si>
  <si>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</si>
  <si>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</si>
  <si>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</si>
  <si>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</si>
  <si>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</si>
  <si>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</si>
  <si>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</si>
  <si>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</si>
  <si>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</si>
  <si>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</si>
  <si>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</si>
  <si>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</si>
  <si>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</si>
  <si>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</si>
  <si>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</si>
  <si>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</si>
  <si>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</si>
  <si>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</si>
  <si>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</si>
  <si>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</si>
  <si>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</si>
  <si>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</si>
  <si>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</si>
  <si>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</si>
  <si>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</si>
  <si>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</si>
  <si>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</si>
  <si>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</si>
  <si>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</si>
  <si>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</si>
  <si>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</si>
  <si>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</si>
  <si>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</si>
  <si>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</si>
  <si>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</si>
  <si>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</si>
  <si>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</si>
  <si>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</si>
  <si>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</si>
  <si>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</si>
  <si>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</si>
  <si>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</si>
  <si>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</si>
  <si>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</si>
  <si>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</si>
  <si>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</si>
  <si>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</si>
  <si>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</si>
  <si>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</si>
  <si>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</si>
  <si>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</si>
  <si>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</si>
  <si>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</si>
  <si>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</si>
  <si>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</si>
  <si>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</si>
  <si>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</si>
  <si>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</si>
  <si>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</si>
  <si>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</si>
  <si>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</si>
  <si>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</si>
  <si>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</si>
  <si>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</si>
  <si>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</si>
  <si>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</si>
  <si>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</si>
  <si>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</si>
  <si>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</si>
  <si>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</si>
  <si>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</si>
  <si>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</si>
  <si>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</si>
  <si>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</si>
  <si>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</si>
  <si>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</si>
  <si>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</si>
  <si>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</si>
  <si>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</si>
  <si>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</si>
  <si>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</si>
  <si>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</si>
  <si>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</si>
  <si>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</si>
  <si>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</si>
  <si>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</si>
  <si>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</si>
  <si>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</si>
  <si>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</si>
  <si>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</si>
  <si>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</si>
  <si>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</si>
  <si>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</si>
  <si>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</si>
  <si>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</si>
  <si>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</si>
  <si>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</si>
  <si>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</si>
  <si>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</si>
  <si>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</si>
  <si>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</si>
  <si>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</si>
  <si>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</si>
  <si>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</si>
  <si>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</si>
  <si>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</si>
  <si>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</si>
  <si>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</si>
  <si>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</si>
  <si>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</si>
  <si>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</si>
  <si>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</si>
  <si>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</si>
  <si>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</si>
  <si>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</si>
  <si>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</si>
  <si>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</si>
  <si>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</si>
  <si>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</si>
  <si>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</si>
  <si>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</si>
  <si>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</si>
  <si>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</si>
  <si>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</si>
  <si>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</si>
  <si>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</si>
  <si>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</si>
  <si>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</si>
  <si>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</si>
  <si>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</si>
  <si>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</si>
  <si>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</si>
  <si>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</si>
  <si>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</si>
  <si>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</si>
  <si>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</si>
  <si>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</si>
  <si>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</si>
  <si>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</si>
  <si>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</si>
  <si>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</si>
  <si>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</si>
  <si>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</si>
  <si>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</si>
  <si>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</si>
  <si>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</si>
  <si>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</si>
  <si>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</si>
  <si>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</si>
  <si>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</si>
  <si>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</si>
  <si>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</si>
  <si>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</si>
  <si>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</si>
  <si>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</si>
  <si>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</si>
  <si>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</si>
  <si>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</si>
  <si>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</si>
  <si>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</si>
  <si>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</si>
  <si>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</si>
  <si>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</si>
  <si>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</si>
  <si>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</si>
  <si>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</si>
  <si>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</si>
  <si>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</si>
  <si>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</si>
  <si>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</si>
  <si>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</si>
  <si>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</si>
  <si>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</si>
  <si>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</si>
  <si>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</si>
  <si>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</si>
  <si>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</si>
  <si>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</si>
  <si>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</si>
  <si>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</si>
  <si>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</si>
  <si>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</si>
  <si>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</si>
  <si>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</si>
  <si>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</si>
  <si>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</si>
  <si>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</si>
  <si>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</si>
  <si>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</si>
  <si>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</si>
  <si>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</si>
  <si>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</si>
  <si>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</si>
  <si>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</si>
  <si>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</si>
  <si>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</si>
  <si>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</si>
  <si>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</si>
  <si>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</si>
  <si>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</si>
  <si>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</si>
  <si>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</si>
  <si>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</si>
  <si>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</si>
  <si>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</si>
  <si>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</si>
  <si>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</si>
  <si>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</si>
  <si>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</si>
  <si>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</si>
  <si>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</si>
  <si>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</si>
  <si>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</si>
  <si>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</si>
  <si>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</si>
  <si>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</si>
  <si>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</si>
  <si>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</si>
  <si>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</si>
  <si>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</si>
  <si>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</si>
  <si>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</si>
  <si>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</si>
  <si>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</si>
  <si>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</si>
  <si>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</si>
  <si>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</si>
  <si>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</si>
  <si>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</si>
  <si>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</si>
  <si>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</si>
  <si>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</si>
  <si>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</si>
  <si>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</si>
  <si>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</si>
  <si>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</si>
  <si>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</si>
  <si>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</si>
  <si>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</si>
  <si>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</si>
  <si>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</si>
  <si>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</si>
  <si>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</si>
  <si>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</si>
  <si>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</si>
  <si>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</si>
  <si>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</si>
  <si>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</si>
  <si>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</si>
  <si>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</si>
  <si>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</si>
  <si>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</si>
  <si>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</si>
  <si>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</si>
  <si>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</si>
  <si>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</si>
  <si>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</si>
  <si>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</si>
  <si>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</si>
  <si>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</si>
  <si>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</si>
  <si>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</si>
  <si>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</si>
  <si>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</si>
  <si>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</si>
  <si>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</si>
  <si>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</si>
  <si>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</si>
  <si>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</si>
  <si>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</si>
  <si>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</si>
  <si>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</si>
  <si>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</si>
  <si>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</si>
  <si>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</si>
  <si>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</si>
  <si>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</si>
  <si>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</si>
  <si>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</si>
  <si>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</si>
  <si>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</si>
  <si>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</si>
  <si>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</si>
  <si>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</si>
  <si>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</si>
  <si>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</si>
  <si>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</si>
  <si>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</si>
  <si>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</si>
  <si>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</si>
  <si>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</si>
  <si>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</si>
  <si>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</si>
  <si>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</si>
  <si>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</si>
  <si>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</si>
  <si>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</si>
  <si>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</si>
  <si>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</si>
  <si>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</si>
  <si>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</si>
  <si>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</si>
  <si>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</si>
  <si>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</si>
  <si>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</si>
  <si>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</si>
  <si>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</si>
  <si>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</si>
  <si>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</si>
  <si>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</si>
  <si>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</si>
  <si>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</si>
  <si>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</si>
  <si>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</si>
  <si>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</si>
  <si>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</si>
  <si>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</si>
  <si>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</si>
  <si>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</si>
  <si>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</si>
  <si>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</si>
  <si>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</si>
  <si>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</si>
  <si>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</si>
  <si>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</si>
  <si>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</si>
  <si>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</si>
  <si>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</si>
  <si>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</si>
  <si>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</si>
  <si>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</si>
  <si>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</si>
  <si>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</si>
  <si>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</si>
  <si>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</si>
  <si>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</si>
  <si>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</si>
  <si>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</si>
  <si>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</si>
  <si>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</si>
  <si>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</si>
  <si>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</si>
  <si>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</si>
  <si>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</si>
  <si>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</si>
  <si>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</si>
  <si>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</si>
  <si>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</si>
  <si>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</si>
  <si>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</si>
  <si>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</si>
  <si>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</si>
  <si>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</si>
  <si>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</si>
  <si>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</si>
  <si>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</si>
  <si>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</si>
  <si>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</si>
  <si>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</si>
  <si>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</si>
  <si>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</si>
  <si>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</si>
  <si>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</si>
  <si>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</si>
  <si>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</si>
  <si>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</si>
  <si>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</si>
  <si>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</si>
  <si>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</si>
  <si>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</si>
  <si>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</si>
  <si>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</si>
  <si>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</si>
  <si>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</si>
  <si>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</si>
  <si>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</si>
  <si>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</si>
  <si>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</si>
  <si>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</si>
  <si>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</si>
  <si>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</si>
  <si>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</si>
  <si>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</si>
  <si>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</si>
  <si>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</si>
  <si>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</si>
  <si>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</si>
  <si>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</si>
  <si>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</si>
  <si>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</si>
  <si>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</si>
  <si>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</si>
  <si>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</si>
  <si>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</si>
  <si>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</si>
  <si>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</si>
  <si>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</si>
  <si>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</si>
  <si>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</si>
  <si>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</si>
  <si>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</si>
  <si>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</si>
  <si>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</si>
  <si>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</si>
  <si>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</si>
  <si>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</si>
  <si>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</si>
  <si>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</si>
  <si>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</si>
  <si>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</si>
  <si>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</si>
  <si>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</si>
  <si>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</si>
  <si>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</si>
  <si>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</si>
  <si>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</si>
  <si>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</si>
  <si>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</si>
  <si>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</si>
  <si>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</si>
  <si>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</si>
  <si>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</si>
  <si>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</si>
  <si>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</si>
  <si>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</si>
  <si>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</si>
  <si>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</si>
  <si>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</si>
  <si>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</si>
  <si>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</si>
  <si>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</si>
  <si>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</si>
  <si>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</si>
  <si>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</si>
  <si>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</si>
  <si>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</si>
  <si>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</si>
  <si>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</si>
  <si>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</si>
  <si>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</si>
  <si>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</si>
  <si>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</si>
  <si>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</si>
  <si>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</si>
  <si>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</si>
  <si>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</si>
  <si>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</si>
  <si>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</si>
  <si>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</si>
  <si>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</si>
  <si>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</si>
  <si>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</si>
  <si>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</si>
  <si>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</si>
  <si>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</si>
  <si>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</si>
  <si>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</si>
  <si>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</si>
  <si>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</si>
  <si>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</si>
  <si>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</si>
  <si>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</si>
  <si>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</si>
  <si>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</si>
  <si>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</si>
  <si>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</si>
  <si>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</si>
  <si>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</si>
  <si>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</si>
  <si>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</si>
  <si>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</si>
  <si>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</si>
  <si>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</si>
  <si>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</si>
  <si>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</si>
  <si>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</si>
  <si>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</si>
  <si>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</si>
  <si>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</si>
  <si>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</si>
  <si>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</si>
  <si>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</si>
  <si>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</si>
  <si>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</si>
  <si>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</si>
  <si>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</si>
  <si>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</si>
  <si>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</si>
  <si>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</si>
  <si>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</si>
  <si>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</si>
  <si>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</si>
  <si>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</si>
  <si>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</si>
  <si>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</si>
  <si>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</si>
  <si>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</si>
  <si>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</si>
  <si>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</si>
  <si>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</si>
  <si>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</si>
  <si>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</si>
  <si>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</si>
  <si>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</si>
  <si>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</si>
  <si>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</si>
  <si>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</si>
  <si>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</si>
  <si>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</si>
  <si>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</si>
  <si>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</si>
  <si>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</si>
  <si>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</si>
  <si>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</si>
  <si>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</si>
  <si>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</si>
  <si>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</si>
  <si>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</si>
  <si>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</si>
  <si>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</si>
  <si>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</si>
  <si>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</si>
  <si>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</si>
  <si>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</si>
  <si>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</si>
  <si>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</si>
  <si>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</si>
  <si>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</si>
  <si>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</si>
  <si>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</si>
  <si>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</si>
  <si>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</si>
  <si>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</si>
  <si>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</si>
  <si>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</si>
  <si>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</si>
  <si>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</si>
  <si>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</si>
  <si>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</si>
  <si>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</si>
  <si>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</si>
  <si>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</si>
  <si>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</si>
  <si>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</si>
  <si>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</si>
  <si>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</si>
  <si>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</si>
  <si>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</si>
  <si>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</si>
  <si>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</si>
  <si>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</si>
  <si>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</si>
  <si>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</si>
  <si>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</si>
  <si>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</si>
  <si>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</si>
  <si>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</si>
  <si>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</si>
  <si>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</si>
  <si>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</si>
  <si>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</si>
  <si>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</si>
  <si>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</si>
  <si>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</si>
  <si>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</si>
  <si>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</si>
  <si>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</si>
  <si>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</si>
  <si>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</si>
  <si>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</si>
  <si>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</si>
  <si>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</si>
  <si>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</si>
  <si>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</si>
  <si>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</si>
  <si>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</si>
  <si>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</si>
  <si>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</si>
  <si>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</si>
  <si>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</si>
  <si>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</si>
  <si>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</si>
  <si>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</si>
  <si>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</si>
  <si>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</si>
  <si>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</si>
  <si>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</si>
  <si>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</si>
  <si>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</si>
  <si>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</si>
  <si>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</si>
  <si>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</si>
  <si>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</si>
  <si>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</si>
  <si>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</si>
  <si>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</si>
  <si>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</si>
  <si>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</si>
  <si>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</si>
  <si>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</si>
  <si>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</si>
  <si>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</si>
  <si>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</si>
  <si>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</si>
  <si>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</si>
  <si>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</si>
  <si>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</si>
  <si>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</si>
  <si>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</si>
  <si>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</si>
  <si>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</si>
  <si>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</si>
  <si>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</si>
  <si>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</si>
  <si>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</si>
  <si>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</si>
  <si>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</si>
  <si>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</si>
  <si>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</si>
  <si>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</si>
  <si>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</si>
  <si>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</si>
  <si>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</si>
  <si>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</si>
  <si>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</si>
  <si>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</si>
  <si>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</si>
  <si>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</si>
  <si>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</si>
  <si>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</si>
  <si>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</si>
  <si>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</si>
  <si>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</si>
  <si>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</si>
  <si>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</si>
  <si>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</si>
  <si>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</si>
  <si>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</si>
  <si>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</si>
  <si>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</si>
  <si>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</si>
  <si>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</si>
  <si>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</si>
  <si>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</si>
  <si>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</si>
  <si>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</si>
  <si>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</si>
  <si>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</si>
  <si>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</si>
  <si>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</si>
  <si>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</si>
  <si>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</si>
  <si>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</si>
  <si>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</si>
  <si>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</si>
  <si>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</si>
  <si>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</si>
  <si>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</si>
  <si>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</si>
  <si>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</si>
  <si>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</si>
  <si>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</si>
  <si>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</si>
  <si>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</si>
  <si>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</si>
  <si>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</si>
  <si>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</si>
  <si>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</si>
  <si>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</si>
  <si>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</si>
  <si>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</si>
  <si>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</si>
  <si>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</si>
  <si>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</si>
  <si>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</si>
  <si>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</si>
  <si>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</si>
  <si>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</si>
  <si>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</si>
  <si>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</si>
  <si>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</si>
  <si>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</si>
  <si>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</si>
  <si>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</si>
  <si>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</si>
  <si>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</si>
  <si>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</si>
  <si>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</si>
  <si>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</si>
  <si>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</si>
  <si>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</si>
  <si>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</si>
  <si>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</si>
  <si>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</si>
  <si>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</si>
  <si>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</si>
  <si>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</si>
  <si>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</si>
  <si>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</si>
  <si>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</si>
  <si>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</si>
  <si>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</si>
  <si>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</si>
  <si>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</si>
  <si>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</si>
  <si>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</si>
  <si>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</si>
  <si>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</si>
  <si>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</si>
  <si>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</si>
  <si>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</si>
  <si>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</si>
  <si>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</si>
  <si>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</si>
  <si>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</si>
  <si>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</si>
  <si>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</si>
  <si>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</si>
  <si>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</si>
  <si>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</si>
  <si>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</si>
  <si>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</si>
  <si>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</si>
  <si>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</si>
  <si>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</si>
  <si>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</si>
  <si>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</si>
  <si>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</si>
  <si>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</si>
  <si>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</si>
  <si>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</si>
  <si>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</si>
  <si>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</si>
  <si>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</si>
  <si>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</si>
  <si>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</si>
  <si>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</si>
  <si>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</si>
  <si>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</si>
  <si>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</si>
  <si>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</si>
  <si>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</si>
  <si>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</si>
  <si>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</si>
  <si>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</si>
  <si>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</si>
  <si>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</si>
  <si>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</si>
  <si>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</si>
  <si>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</si>
  <si>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</si>
  <si>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</si>
  <si>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</si>
  <si>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</si>
  <si>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</si>
  <si>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</si>
  <si>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</si>
  <si>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</si>
  <si>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</si>
  <si>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</si>
  <si>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</si>
  <si>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</si>
  <si>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</si>
  <si>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</si>
  <si>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</si>
  <si>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</si>
  <si>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</si>
  <si>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</si>
  <si>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</si>
  <si>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</si>
  <si>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</si>
  <si>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</si>
  <si>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</si>
  <si>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</si>
  <si>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</si>
  <si>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</si>
  <si>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</si>
  <si>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</si>
  <si>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</si>
  <si>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</si>
  <si>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</si>
  <si>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</si>
  <si>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</si>
  <si>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</si>
  <si>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</si>
  <si>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</si>
  <si>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</si>
  <si>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</si>
  <si>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</si>
  <si>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</si>
  <si>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</si>
  <si>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</si>
  <si>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</si>
  <si>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</si>
  <si>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</si>
  <si>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</si>
  <si>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</si>
  <si>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</si>
  <si>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</si>
  <si>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</si>
  <si>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</si>
  <si>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</si>
  <si>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</si>
  <si>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</si>
  <si>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</si>
  <si>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</si>
  <si>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</si>
  <si>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</si>
  <si>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</si>
  <si>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</si>
  <si>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</si>
  <si>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</si>
  <si>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</si>
  <si>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</si>
  <si>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</si>
  <si>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</si>
  <si>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</si>
  <si>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</si>
  <si>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</si>
  <si>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</si>
  <si>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</si>
  <si>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</si>
  <si>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</si>
  <si>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</si>
  <si>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</si>
  <si>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</si>
  <si>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</si>
  <si>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</si>
  <si>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</si>
  <si>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</si>
  <si>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</si>
  <si>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</si>
  <si>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</si>
  <si>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</si>
  <si>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</si>
  <si>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</si>
  <si>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</si>
  <si>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</si>
  <si>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</si>
  <si>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</si>
  <si>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</si>
  <si>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</si>
  <si>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</si>
  <si>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</si>
  <si>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</si>
  <si>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</si>
  <si>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</si>
  <si>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</si>
  <si>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</si>
  <si>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</si>
  <si>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</si>
  <si>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</si>
  <si>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</si>
  <si>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</si>
  <si>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</si>
  <si>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</si>
  <si>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</si>
  <si>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</si>
  <si>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</si>
  <si>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</si>
  <si>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</si>
  <si>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</si>
  <si>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</si>
  <si>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</si>
  <si>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</si>
  <si>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</si>
  <si>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</si>
  <si>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</si>
  <si>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</si>
  <si>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</si>
  <si>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</si>
  <si>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</si>
  <si>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</si>
  <si>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</si>
  <si>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</si>
  <si>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</si>
  <si>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</si>
  <si>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</si>
  <si>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</si>
  <si>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</si>
  <si>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</si>
  <si>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</si>
  <si>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</si>
  <si>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</si>
  <si>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</si>
  <si>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</si>
  <si>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</si>
  <si>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</si>
  <si>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</si>
  <si>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</si>
  <si>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</si>
  <si>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</si>
  <si>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</si>
  <si>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</si>
  <si>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</si>
  <si>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</si>
  <si>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</si>
  <si>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</si>
  <si>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</si>
  <si>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</si>
  <si>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</si>
  <si>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</si>
  <si>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</si>
  <si>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</si>
  <si>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</si>
  <si>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</si>
  <si>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</si>
  <si>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</si>
  <si>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</si>
  <si>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</si>
  <si>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</si>
  <si>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</si>
  <si>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</si>
  <si>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</si>
  <si>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</si>
  <si>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</si>
  <si>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</si>
  <si>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</si>
  <si>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</si>
  <si>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</si>
  <si>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</si>
  <si>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</si>
  <si>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</si>
  <si>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</si>
  <si>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</si>
  <si>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</si>
  <si>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</si>
  <si>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</si>
  <si>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</si>
  <si>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</si>
  <si>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</si>
  <si>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</si>
  <si>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</si>
  <si>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</si>
  <si>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</si>
  <si>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</si>
  <si>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</si>
  <si>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</si>
  <si>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</si>
  <si>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</si>
  <si>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</si>
  <si>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</si>
  <si>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</si>
  <si>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</si>
  <si>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</si>
  <si>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</si>
  <si>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</si>
  <si>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</si>
  <si>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</si>
  <si>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</si>
  <si>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</si>
  <si>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</si>
  <si>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</si>
  <si>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</si>
  <si>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</si>
  <si>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</si>
  <si>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</si>
  <si>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</si>
  <si>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</si>
  <si>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</si>
  <si>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</si>
  <si>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</si>
  <si>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</si>
  <si>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</si>
  <si>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</si>
  <si>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</si>
  <si>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</si>
  <si>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</si>
  <si>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</si>
  <si>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</si>
  <si>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</si>
  <si>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</si>
  <si>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</si>
  <si>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</si>
  <si>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</si>
  <si>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</si>
  <si>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</si>
  <si>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</si>
  <si>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</si>
  <si>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</si>
  <si>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</si>
  <si>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</si>
  <si>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</si>
  <si>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</si>
  <si>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</si>
  <si>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</si>
  <si>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</si>
  <si>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</si>
  <si>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</si>
  <si>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</si>
  <si>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</si>
  <si>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</si>
  <si>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</si>
  <si>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</si>
  <si>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</si>
  <si>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</si>
  <si>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</si>
  <si>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</si>
  <si>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</si>
  <si>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</si>
  <si>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</si>
  <si>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</si>
  <si>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</si>
  <si>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</si>
  <si>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</si>
  <si>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</si>
  <si>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</si>
  <si>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</si>
  <si>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</si>
  <si>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</si>
  <si>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</si>
  <si>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</si>
  <si>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</si>
  <si>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</si>
  <si>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</si>
  <si>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</si>
  <si>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</si>
  <si>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</si>
  <si>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</si>
  <si>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</si>
  <si>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</si>
  <si>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</si>
  <si>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</si>
  <si>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</si>
  <si>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</si>
  <si>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</si>
  <si>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</si>
  <si>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</si>
  <si>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</si>
  <si>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</si>
  <si>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</si>
  <si>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</si>
  <si>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</si>
  <si>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</si>
  <si>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</si>
  <si>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</si>
  <si>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</si>
  <si>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</si>
  <si>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</si>
  <si>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</si>
  <si>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</si>
  <si>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</si>
  <si>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</si>
  <si>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</si>
  <si>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</si>
  <si>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</si>
  <si>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</si>
  <si>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</si>
  <si>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</si>
  <si>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</si>
  <si>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</si>
  <si>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</si>
  <si>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</si>
  <si>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</si>
  <si>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</si>
  <si>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</si>
  <si>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</si>
  <si>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</si>
  <si>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</si>
  <si>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</si>
  <si>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</si>
  <si>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</si>
  <si>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</si>
  <si>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</si>
  <si>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</si>
  <si>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</si>
  <si>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</si>
  <si>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</si>
  <si>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</si>
  <si>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</si>
  <si>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</si>
  <si>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</si>
  <si>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</si>
  <si>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</si>
  <si>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</si>
  <si>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</si>
  <si>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</si>
  <si>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</si>
  <si>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</si>
  <si>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</si>
  <si>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</si>
  <si>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</si>
  <si>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</si>
  <si>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</si>
  <si>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</si>
  <si>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</si>
  <si>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</si>
  <si>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</si>
  <si>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</si>
  <si>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</si>
  <si>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</si>
  <si>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</si>
  <si>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</si>
  <si>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</si>
  <si>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</si>
  <si>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</si>
  <si>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</si>
  <si>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</si>
  <si>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</si>
  <si>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</si>
  <si>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</si>
  <si>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</si>
  <si>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</si>
  <si>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</si>
  <si>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</si>
  <si>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</si>
  <si>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</si>
  <si>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</si>
  <si>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</si>
  <si>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</si>
  <si>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</si>
  <si>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</si>
  <si>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</si>
  <si>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</si>
  <si>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</si>
  <si>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</si>
  <si>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</si>
  <si>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</si>
  <si>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</si>
  <si>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</si>
  <si>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</si>
  <si>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</si>
  <si>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</si>
  <si>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</si>
  <si>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</si>
  <si>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</si>
  <si>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</si>
  <si>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</si>
  <si>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</si>
  <si>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</si>
  <si>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</si>
  <si>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</si>
  <si>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</si>
  <si>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</si>
  <si>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</si>
  <si>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</si>
  <si>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</si>
  <si>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</si>
  <si>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</si>
  <si>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</si>
  <si>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</si>
  <si>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</si>
  <si>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</si>
  <si>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</si>
  <si>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</si>
  <si>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</si>
  <si>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</si>
  <si>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</si>
  <si>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</si>
  <si>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</si>
  <si>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</si>
  <si>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</si>
  <si>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</si>
  <si>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</si>
  <si>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</si>
  <si>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</si>
  <si>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</si>
  <si>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</si>
  <si>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</si>
  <si>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</si>
  <si>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</si>
  <si>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</si>
  <si>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</si>
  <si>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</si>
  <si>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</si>
  <si>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</si>
  <si>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</si>
  <si>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</si>
  <si>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</si>
  <si>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</si>
  <si>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</si>
  <si>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</si>
  <si>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</si>
  <si>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</si>
  <si>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</si>
  <si>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</si>
  <si>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</si>
  <si>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</si>
  <si>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</si>
  <si>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</si>
  <si>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</si>
  <si>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</si>
  <si>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</si>
  <si>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</si>
  <si>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</si>
  <si>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</si>
  <si>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</si>
  <si>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</si>
  <si>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</si>
  <si>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</si>
  <si>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</si>
  <si>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</si>
  <si>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</si>
  <si>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</si>
  <si>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</si>
  <si>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</si>
  <si>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</si>
  <si>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</si>
  <si>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</si>
  <si>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</si>
  <si>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</si>
  <si>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</si>
  <si>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</si>
  <si>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</si>
  <si>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</si>
  <si>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</si>
  <si>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</si>
  <si>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</si>
  <si>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</si>
  <si>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</si>
  <si>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</si>
  <si>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</si>
  <si>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</si>
  <si>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</si>
  <si>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</si>
  <si>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</si>
  <si>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</si>
  <si>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</si>
  <si>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</si>
  <si>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</si>
  <si>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</si>
  <si>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</si>
  <si>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</si>
  <si>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</si>
  <si>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</si>
  <si>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</si>
  <si>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</si>
  <si>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</si>
  <si>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</si>
  <si>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</si>
  <si>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</si>
  <si>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</si>
  <si>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</si>
  <si>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</si>
  <si>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</si>
  <si>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</si>
  <si>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</si>
  <si>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</si>
  <si>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</si>
  <si>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</si>
  <si>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</si>
  <si>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</si>
  <si>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</si>
  <si>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</si>
  <si>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</si>
  <si>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</si>
  <si>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</si>
  <si>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</si>
  <si>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</si>
  <si>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</si>
  <si>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</si>
  <si>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</si>
  <si>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</si>
  <si>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</si>
  <si>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</si>
  <si>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</si>
  <si>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</si>
  <si>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</si>
  <si>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</si>
  <si>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</si>
  <si>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</si>
  <si>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</si>
  <si>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</si>
  <si>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</si>
  <si>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</si>
  <si>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</si>
  <si>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</si>
  <si>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</si>
  <si>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</si>
  <si>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</si>
  <si>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</si>
  <si>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</si>
  <si>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</si>
  <si>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</si>
  <si>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</si>
  <si>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</si>
  <si>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</si>
  <si>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</si>
  <si>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</si>
  <si>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</si>
  <si>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</si>
  <si>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</si>
  <si>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</si>
  <si>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</si>
  <si>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</si>
  <si>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</si>
  <si>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</si>
  <si>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</si>
  <si>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</si>
  <si>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</si>
  <si>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</si>
  <si>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</si>
  <si>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</si>
  <si>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</si>
  <si>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</si>
  <si>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</si>
  <si>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</si>
  <si>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</si>
  <si>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</si>
  <si>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</si>
  <si>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</si>
  <si>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</si>
  <si>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</si>
  <si>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</si>
  <si>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</si>
  <si>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</si>
  <si>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</si>
  <si>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</si>
  <si>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</si>
  <si>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</si>
  <si>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</si>
  <si>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</si>
  <si>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</si>
  <si>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</si>
  <si>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</si>
  <si>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</si>
  <si>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</si>
  <si>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</si>
  <si>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</si>
  <si>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</si>
  <si>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</si>
  <si>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</si>
  <si>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</si>
  <si>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</si>
  <si>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</si>
  <si>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</si>
  <si>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</si>
  <si>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</si>
  <si>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</si>
  <si>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</si>
  <si>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</si>
  <si>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</si>
  <si>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</si>
  <si>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</si>
  <si>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</si>
  <si>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</si>
  <si>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</si>
  <si>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</si>
  <si>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</si>
  <si>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</si>
  <si>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</si>
  <si>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</si>
  <si>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</si>
  <si>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</si>
  <si>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</si>
  <si>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</si>
  <si>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</si>
  <si>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</si>
  <si>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</si>
  <si>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</si>
  <si>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</si>
  <si>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</si>
  <si>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</si>
  <si>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</si>
  <si>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</si>
  <si>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</si>
  <si>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</si>
  <si>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</si>
  <si>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</si>
  <si>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</si>
  <si>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</si>
  <si>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</si>
  <si>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</si>
  <si>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</si>
  <si>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</si>
  <si>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</si>
  <si>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</si>
  <si>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</si>
  <si>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</si>
  <si>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</si>
  <si>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</si>
  <si>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</si>
  <si>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</si>
  <si>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</si>
  <si>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</si>
  <si>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</si>
  <si>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</si>
  <si>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</si>
  <si>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</si>
  <si>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</si>
  <si>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</si>
  <si>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</si>
  <si>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</si>
  <si>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</si>
  <si>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</si>
  <si>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</si>
  <si>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</si>
  <si>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</si>
  <si>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</si>
  <si>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</si>
  <si>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</si>
  <si>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</si>
  <si>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</si>
  <si>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</si>
  <si>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</si>
  <si>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</si>
  <si>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</si>
  <si>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</si>
  <si>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</si>
  <si>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</si>
  <si>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</si>
  <si>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</si>
  <si>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</si>
  <si>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</si>
  <si>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</si>
  <si>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</si>
  <si>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</si>
  <si>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</si>
  <si>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</si>
  <si>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</si>
  <si>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</si>
  <si>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</si>
  <si>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</si>
  <si>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</si>
  <si>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</si>
  <si>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</si>
  <si>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</si>
  <si>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</si>
  <si>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</si>
  <si>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</si>
  <si>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</si>
  <si>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</si>
  <si>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</si>
  <si>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</si>
  <si>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</si>
  <si>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</si>
  <si>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</si>
  <si>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</si>
  <si>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</si>
  <si>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</si>
  <si>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</si>
  <si>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</si>
  <si>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</si>
  <si>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</si>
  <si>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</si>
  <si>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</si>
  <si>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</si>
  <si>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</si>
  <si>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</si>
  <si>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</si>
  <si>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</si>
  <si>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</si>
  <si>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</si>
  <si>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</si>
  <si>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</si>
  <si>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</si>
  <si>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</si>
  <si>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</si>
  <si>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</si>
  <si>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</si>
  <si>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</si>
  <si>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</si>
  <si>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</si>
  <si>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</si>
  <si>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</si>
  <si>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</si>
  <si>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</si>
  <si>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</si>
  <si>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</si>
  <si>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</si>
  <si>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</si>
  <si>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</si>
  <si>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</si>
  <si>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</si>
  <si>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</si>
  <si>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</si>
  <si>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</si>
  <si>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</si>
  <si>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</si>
  <si>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</si>
  <si>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</si>
  <si>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</si>
  <si>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</si>
  <si>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</si>
  <si>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</si>
  <si>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</si>
  <si>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</si>
  <si>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</si>
  <si>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</si>
  <si>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</si>
  <si>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</si>
  <si>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</si>
  <si>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</si>
  <si>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</si>
  <si>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</si>
  <si>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</si>
  <si>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</si>
  <si>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</si>
  <si>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</si>
  <si>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</si>
  <si>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</si>
  <si>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</si>
  <si>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</si>
  <si>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</si>
  <si>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</si>
  <si>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</si>
  <si>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</si>
  <si>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</si>
  <si>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</si>
  <si>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</si>
  <si>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</si>
  <si>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</si>
  <si>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</si>
  <si>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</si>
  <si>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</si>
  <si>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</si>
  <si>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</si>
  <si>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</si>
  <si>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</si>
  <si>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</si>
  <si>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</si>
  <si>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</si>
  <si>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</si>
  <si>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</si>
  <si>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</si>
  <si>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</si>
  <si>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</si>
  <si>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</si>
  <si>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</si>
  <si>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</si>
  <si>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</si>
  <si>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</si>
  <si>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</si>
  <si>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</si>
  <si>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</si>
  <si>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</si>
  <si>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</si>
  <si>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</si>
  <si>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</si>
  <si>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</si>
  <si>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</si>
  <si>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</si>
  <si>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</si>
  <si>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</si>
  <si>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</si>
  <si>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</si>
  <si>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</si>
  <si>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</si>
  <si>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</si>
  <si>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</si>
  <si>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</si>
  <si>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</si>
  <si>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</si>
  <si>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</si>
  <si>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</si>
  <si>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</si>
  <si>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</si>
  <si>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</si>
  <si>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</si>
  <si>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</si>
  <si>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</si>
  <si>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</si>
  <si>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</si>
  <si>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</si>
  <si>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</si>
  <si>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</si>
  <si>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</si>
  <si>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</si>
  <si>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</si>
  <si>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</si>
  <si>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</si>
  <si>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</si>
  <si>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</si>
  <si>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</si>
  <si>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</si>
  <si>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</si>
  <si>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</si>
  <si>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</si>
  <si>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</si>
  <si>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</si>
  <si>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</si>
  <si>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</si>
  <si>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</si>
  <si>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</si>
  <si>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</si>
  <si>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</si>
  <si>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</si>
  <si>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</si>
  <si>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</si>
  <si>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</si>
  <si>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</si>
  <si>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</si>
  <si>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</si>
  <si>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</si>
  <si>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</si>
  <si>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</si>
  <si>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</si>
  <si>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</si>
  <si>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</si>
  <si>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</si>
  <si>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</si>
  <si>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</si>
  <si>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</si>
  <si>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</si>
  <si>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</si>
  <si>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</si>
  <si>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</si>
  <si>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</si>
  <si>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</si>
  <si>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</si>
  <si>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</si>
  <si>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</si>
  <si>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</si>
  <si>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</si>
  <si>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</si>
  <si>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</si>
  <si>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</si>
  <si>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</si>
  <si>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</si>
  <si>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</si>
  <si>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</si>
  <si>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</si>
  <si>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</si>
  <si>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</si>
  <si>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</si>
  <si>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</si>
  <si>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</si>
  <si>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</si>
  <si>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</si>
  <si>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</si>
  <si>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</si>
  <si>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</si>
  <si>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</si>
  <si>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</si>
  <si>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</si>
  <si>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</si>
  <si>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</si>
  <si>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</si>
  <si>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</si>
  <si>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</si>
  <si>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</si>
  <si>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</si>
  <si>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</si>
  <si>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</si>
  <si>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</si>
  <si>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</si>
  <si>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</si>
  <si>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</si>
  <si>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</si>
  <si>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</si>
  <si>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</si>
  <si>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</si>
  <si>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</si>
  <si>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</si>
  <si>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</si>
  <si>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</si>
  <si>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</si>
  <si>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</si>
  <si>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</si>
  <si>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</si>
  <si>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</si>
  <si>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</si>
  <si>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</si>
  <si>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</si>
  <si>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</si>
  <si>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</si>
  <si>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</si>
  <si>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</si>
  <si>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</si>
  <si>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</si>
  <si>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</si>
  <si>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</si>
  <si>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</si>
  <si>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</si>
  <si>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</si>
  <si>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</si>
  <si>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</si>
  <si>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</si>
  <si>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</si>
  <si>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</si>
  <si>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</si>
  <si>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</si>
  <si>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</si>
  <si>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</si>
  <si>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</si>
  <si>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</si>
  <si>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</si>
  <si>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</si>
  <si>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</si>
  <si>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</si>
  <si>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</si>
  <si>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</si>
  <si>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</si>
  <si>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</si>
  <si>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</si>
  <si>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</si>
  <si>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</si>
  <si>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</si>
  <si>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</si>
  <si>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</si>
  <si>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</si>
  <si>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</si>
  <si>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</si>
  <si>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</si>
  <si>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</si>
  <si>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</si>
  <si>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</si>
  <si>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</si>
  <si>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</si>
  <si>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</si>
  <si>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</si>
  <si>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</si>
  <si>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</si>
  <si>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</si>
  <si>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</si>
  <si>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</si>
  <si>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</si>
  <si>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</si>
  <si>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</si>
  <si>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</si>
  <si>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</si>
  <si>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</si>
  <si>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</si>
  <si>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</si>
  <si>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</si>
  <si>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</si>
  <si>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</si>
  <si>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</si>
  <si>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</si>
  <si>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</si>
  <si>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</si>
  <si>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</si>
  <si>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</si>
  <si>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</si>
  <si>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</si>
  <si>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</si>
  <si>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</si>
  <si>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</si>
  <si>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</si>
  <si>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</si>
  <si>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</si>
  <si>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</si>
  <si>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</si>
  <si>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</si>
  <si>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</si>
  <si>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</si>
  <si>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</si>
  <si>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</si>
  <si>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</si>
  <si>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</si>
  <si>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</si>
  <si>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</si>
  <si>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</si>
  <si>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</si>
  <si>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</si>
  <si>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</si>
  <si>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</si>
  <si>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</si>
  <si>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</si>
  <si>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</si>
  <si>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</si>
  <si>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</si>
  <si>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</si>
  <si>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</si>
  <si>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</si>
  <si>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</si>
  <si>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</si>
  <si>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</si>
  <si>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</si>
  <si>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</si>
  <si>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</si>
  <si>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</si>
  <si>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</si>
  <si>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</si>
  <si>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</si>
  <si>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</si>
  <si>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</si>
  <si>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</si>
  <si>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</si>
  <si>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</si>
  <si>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</si>
  <si>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</si>
  <si>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</si>
  <si>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</si>
  <si>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</si>
  <si>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</si>
  <si>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</si>
  <si>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</si>
  <si>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</si>
  <si>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</si>
  <si>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</si>
  <si>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</si>
  <si>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</si>
  <si>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</si>
  <si>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</si>
  <si>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</si>
  <si>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</si>
  <si>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</si>
  <si>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</si>
  <si>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</si>
  <si>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</si>
  <si>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</si>
  <si>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</si>
  <si>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</si>
  <si>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</si>
  <si>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</si>
  <si>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</si>
  <si>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</si>
  <si>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</si>
  <si>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</si>
  <si>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</si>
  <si>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</si>
  <si>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</si>
  <si>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</si>
  <si>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</si>
  <si>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</si>
  <si>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</si>
  <si>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</si>
  <si>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</si>
  <si>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</si>
  <si>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</si>
  <si>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</si>
  <si>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</si>
  <si>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</si>
  <si>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</si>
  <si>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</si>
  <si>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</si>
  <si>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</si>
  <si>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</si>
  <si>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</si>
  <si>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</si>
  <si>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</si>
  <si>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</si>
  <si>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</si>
  <si>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</si>
  <si>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</si>
  <si>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</si>
  <si>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</si>
  <si>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</si>
  <si>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</si>
  <si>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</si>
  <si>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</si>
  <si>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</si>
  <si>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</si>
  <si>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</si>
  <si>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</si>
  <si>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</si>
  <si>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</si>
  <si>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</si>
  <si>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</si>
  <si>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</si>
  <si>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</si>
  <si>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</si>
  <si>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</si>
  <si>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</si>
  <si>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</si>
  <si>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</si>
  <si>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</si>
  <si>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</si>
  <si>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</si>
  <si>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</si>
  <si>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</si>
  <si>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</si>
  <si>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</si>
  <si>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</si>
  <si>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</si>
  <si>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</si>
  <si>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</si>
  <si>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</si>
  <si>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</si>
  <si>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</si>
  <si>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</si>
  <si>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</si>
  <si>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</si>
  <si>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</si>
  <si>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</si>
  <si>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</si>
  <si>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</si>
  <si>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</si>
  <si>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</si>
  <si>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</si>
  <si>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</si>
  <si>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</si>
  <si>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</si>
  <si>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</si>
  <si>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</si>
  <si>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</si>
  <si>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</si>
  <si>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</si>
  <si>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</si>
  <si>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</si>
  <si>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</si>
  <si>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</si>
  <si>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</si>
  <si>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</si>
  <si>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</si>
  <si>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</si>
  <si>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</si>
  <si>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</si>
  <si>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</si>
  <si>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</si>
  <si>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</si>
  <si>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</si>
  <si>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</si>
  <si>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</si>
  <si>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</si>
  <si>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</si>
  <si>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</si>
  <si>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</si>
  <si>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</si>
  <si>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</si>
  <si>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</si>
  <si>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</si>
  <si>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</si>
  <si>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</si>
  <si>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</si>
  <si>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</si>
  <si>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</si>
  <si>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</si>
  <si>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</si>
  <si>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</si>
  <si>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</si>
  <si>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</si>
  <si>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</si>
  <si>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</si>
  <si>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</si>
  <si>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</si>
  <si>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</si>
  <si>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</si>
  <si>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</si>
  <si>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</si>
  <si>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</si>
  <si>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</si>
  <si>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</si>
  <si>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</si>
  <si>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</si>
  <si>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</si>
  <si>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</si>
  <si>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</si>
  <si>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</si>
  <si>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</si>
  <si>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</si>
  <si>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</si>
  <si>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</si>
  <si>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</si>
  <si>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</si>
  <si>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</si>
  <si>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</si>
  <si>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</si>
  <si>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</si>
  <si>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</si>
  <si>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</si>
  <si>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</si>
  <si>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</si>
  <si>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</si>
  <si>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</si>
  <si>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</si>
  <si>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</si>
  <si>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</si>
  <si>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</si>
  <si>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</si>
  <si>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</si>
  <si>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</si>
  <si>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</si>
  <si>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</si>
  <si>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</si>
  <si>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</si>
  <si>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</si>
  <si>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</si>
  <si>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</si>
  <si>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</si>
  <si>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</si>
  <si>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</si>
  <si>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</si>
  <si>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</si>
  <si>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</si>
  <si>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</si>
  <si>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</si>
  <si>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</si>
  <si>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</si>
  <si>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</si>
  <si>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</si>
  <si>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</si>
  <si>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</si>
  <si>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</si>
  <si>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</si>
  <si>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</si>
  <si>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</si>
  <si>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</si>
  <si>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</si>
  <si>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</si>
  <si>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</si>
  <si>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</si>
  <si>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</si>
  <si>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</si>
  <si>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</si>
  <si>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</si>
  <si>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</si>
  <si>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</si>
  <si>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</si>
  <si>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</si>
  <si>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</si>
  <si>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</si>
  <si>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</si>
  <si>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</si>
  <si>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</si>
  <si>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</si>
  <si>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</si>
  <si>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</si>
  <si>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</si>
  <si>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</si>
  <si>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</si>
  <si>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</si>
  <si>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</si>
  <si>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</si>
  <si>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</si>
  <si>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</si>
  <si>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</si>
  <si>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</si>
  <si>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</si>
  <si>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</si>
  <si>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</si>
  <si>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</si>
  <si>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</si>
  <si>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</si>
  <si>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</si>
  <si>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</si>
  <si>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</si>
  <si>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</si>
  <si>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</si>
  <si>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</si>
  <si>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</si>
  <si>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</si>
  <si>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</si>
  <si>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</si>
  <si>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</si>
  <si>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</si>
  <si>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</si>
  <si>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</si>
  <si>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</si>
  <si>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</si>
  <si>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</si>
  <si>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</si>
  <si>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</si>
  <si>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</si>
  <si>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</si>
  <si>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</si>
  <si>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</si>
  <si>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</si>
  <si>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</si>
  <si>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</si>
  <si>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</si>
  <si>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</si>
  <si>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</si>
  <si>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</si>
  <si>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</si>
  <si>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</si>
  <si>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</si>
  <si>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</si>
  <si>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</si>
  <si>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</si>
  <si>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</si>
  <si>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</si>
  <si>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</si>
  <si>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</si>
  <si>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</si>
  <si>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</si>
  <si>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</si>
  <si>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</si>
  <si>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</si>
  <si>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</si>
  <si>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</si>
  <si>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</si>
  <si>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</si>
  <si>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</si>
  <si>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</si>
  <si>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</si>
  <si>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</si>
  <si>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</si>
  <si>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</si>
  <si>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</si>
  <si>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</si>
  <si>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</si>
  <si>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</si>
  <si>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</si>
  <si>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</si>
  <si>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</si>
  <si>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</si>
  <si>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</si>
  <si>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</si>
  <si>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</si>
  <si>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</si>
  <si>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</si>
  <si>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</si>
  <si>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</si>
  <si>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</si>
  <si>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</si>
  <si>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</si>
  <si>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</si>
  <si>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</si>
  <si>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</si>
  <si>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</si>
  <si>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</si>
  <si>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</si>
  <si>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</si>
  <si>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</si>
  <si>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</si>
  <si>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</si>
  <si>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</si>
  <si>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</si>
  <si>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</si>
  <si>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</si>
  <si>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</si>
  <si>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</si>
  <si>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</si>
  <si>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</si>
  <si>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</si>
  <si>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</si>
  <si>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</si>
  <si>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</si>
  <si>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</si>
  <si>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</si>
  <si>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</si>
  <si>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</si>
  <si>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</si>
  <si>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</si>
  <si>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</si>
  <si>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</si>
  <si>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</si>
  <si>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</si>
  <si>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</si>
  <si>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</si>
  <si>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</si>
  <si>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</si>
  <si>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</si>
  <si>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</si>
  <si>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</si>
  <si>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</si>
  <si>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</si>
  <si>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</si>
  <si>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</si>
  <si>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</si>
  <si>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</si>
  <si>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</si>
  <si>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</si>
  <si>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</si>
  <si>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</si>
  <si>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</si>
  <si>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</si>
  <si>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</si>
  <si>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</si>
  <si>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</si>
  <si>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</si>
  <si>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</si>
  <si>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</si>
  <si>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</si>
  <si>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</si>
  <si>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</si>
  <si>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</si>
  <si>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</si>
  <si>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</si>
  <si>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</si>
  <si>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</si>
  <si>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</si>
  <si>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</si>
  <si>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</si>
  <si>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</si>
  <si>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</si>
  <si>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</si>
  <si>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</si>
  <si>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</si>
  <si>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</si>
  <si>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</si>
  <si>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</si>
  <si>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</si>
  <si>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</si>
  <si>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</si>
  <si>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</si>
  <si>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</si>
  <si>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</si>
  <si>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</si>
  <si>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</si>
  <si>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</si>
  <si>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</si>
  <si>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</si>
  <si>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</si>
  <si>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</si>
  <si>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</si>
  <si>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</si>
  <si>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</si>
  <si>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</si>
  <si>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</si>
  <si>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</si>
  <si>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</si>
  <si>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</si>
  <si>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</si>
  <si>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</si>
  <si>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</si>
  <si>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</si>
  <si>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</si>
  <si>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</si>
  <si>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</si>
  <si>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</si>
  <si>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</si>
  <si>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</si>
  <si>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</si>
  <si>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</si>
  <si>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</si>
  <si>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</si>
  <si>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</si>
  <si>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</si>
  <si>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</si>
  <si>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</si>
  <si>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</si>
  <si>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</si>
  <si>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</si>
  <si>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</si>
  <si>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</si>
  <si>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</si>
  <si>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</si>
  <si>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</si>
  <si>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</si>
  <si>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</si>
  <si>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</si>
  <si>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</si>
  <si>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</si>
  <si>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</si>
  <si>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</si>
  <si>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</si>
  <si>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</si>
  <si>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</si>
  <si>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</si>
  <si>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</si>
  <si>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</si>
  <si>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</si>
  <si>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</si>
  <si>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</si>
  <si>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</si>
  <si>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</si>
  <si>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</si>
  <si>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</si>
  <si>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</si>
  <si>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</si>
  <si>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</si>
  <si>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</si>
  <si>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</si>
  <si>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</si>
  <si>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</si>
  <si>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</si>
  <si>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</si>
  <si>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</si>
  <si>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</si>
  <si>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</si>
  <si>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</si>
  <si>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</si>
  <si>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</si>
  <si>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</si>
  <si>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</si>
  <si>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</si>
  <si>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</si>
  <si>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</si>
  <si>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</si>
  <si>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</si>
  <si>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</si>
  <si>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</si>
  <si>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</si>
  <si>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</si>
  <si>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</si>
  <si>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</si>
  <si>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</si>
  <si>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</si>
  <si>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</si>
  <si>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</si>
  <si>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</si>
  <si>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</si>
  <si>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</si>
  <si>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</si>
  <si>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</si>
  <si>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</si>
  <si>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</si>
  <si>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</si>
  <si>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</si>
  <si>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</si>
  <si>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</si>
  <si>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</si>
  <si>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</si>
  <si>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</si>
  <si>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</si>
  <si>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</si>
  <si>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</si>
  <si>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</si>
  <si>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</si>
  <si>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</si>
  <si>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</si>
  <si>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</si>
  <si>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</si>
  <si>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</si>
  <si>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</si>
  <si>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</si>
  <si>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</si>
  <si>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</si>
  <si>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</si>
  <si>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</si>
  <si>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</si>
  <si>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</si>
  <si>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</si>
  <si>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</si>
  <si>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</si>
  <si>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</si>
  <si>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</si>
  <si>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</si>
  <si>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</si>
  <si>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</si>
  <si>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</si>
  <si>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</si>
  <si>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</si>
  <si>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</si>
  <si>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</si>
  <si>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</si>
  <si>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</si>
  <si>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</si>
  <si>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</si>
  <si>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</si>
  <si>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</si>
  <si>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</si>
  <si>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</si>
  <si>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</si>
  <si>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</si>
  <si>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</si>
  <si>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</si>
  <si>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</si>
  <si>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</si>
  <si>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</si>
  <si>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</si>
  <si>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</si>
  <si>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</si>
  <si>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</si>
  <si>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</si>
  <si>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</si>
  <si>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</si>
  <si>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</si>
  <si>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</si>
  <si>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</si>
  <si>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</si>
  <si>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</si>
  <si>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</si>
  <si>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</si>
  <si>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</si>
  <si>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</si>
  <si>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</si>
  <si>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</si>
  <si>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</si>
  <si>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</si>
  <si>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</si>
  <si>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</si>
  <si>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</si>
  <si>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</si>
  <si>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</si>
  <si>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</si>
  <si>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</si>
  <si>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</si>
  <si>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</si>
  <si>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</si>
  <si>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</si>
  <si>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</si>
  <si>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</si>
  <si>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</si>
  <si>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</si>
  <si>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</si>
  <si>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</si>
  <si>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</si>
  <si>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</si>
  <si>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</si>
  <si>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</si>
  <si>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</si>
  <si>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</si>
  <si>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</si>
  <si>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</si>
  <si>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</si>
  <si>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</si>
  <si>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</si>
  <si>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</si>
  <si>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</si>
  <si>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</si>
  <si>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</si>
  <si>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</si>
  <si>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</si>
  <si>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</si>
  <si>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</si>
  <si>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</si>
  <si>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</si>
  <si>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</si>
  <si>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</si>
  <si>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</si>
  <si>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</si>
  <si>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</si>
  <si>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</si>
  <si>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</si>
  <si>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</si>
  <si>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</si>
  <si>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</si>
  <si>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</si>
  <si>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</si>
  <si>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</si>
  <si>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</si>
  <si>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</si>
  <si>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</si>
  <si>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</si>
  <si>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</si>
  <si>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</si>
  <si>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</si>
  <si>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</si>
  <si>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</si>
  <si>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</si>
  <si>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</si>
  <si>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</si>
  <si>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</si>
  <si>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</si>
  <si>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</si>
  <si>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</si>
  <si>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</si>
  <si>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</si>
  <si>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</si>
  <si>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</si>
  <si>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</si>
  <si>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</si>
  <si>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</si>
  <si>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</si>
  <si>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</si>
  <si>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</si>
  <si>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</si>
  <si>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</si>
  <si>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</si>
  <si>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</si>
  <si>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</si>
  <si>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</si>
  <si>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</si>
  <si>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</si>
  <si>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</si>
  <si>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</si>
  <si>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</si>
  <si>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</si>
  <si>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</si>
  <si>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</si>
  <si>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</si>
  <si>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</si>
  <si>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</si>
  <si>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</si>
  <si>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</si>
  <si>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</si>
  <si>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</si>
  <si>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</si>
  <si>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</si>
  <si>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</si>
  <si>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</si>
  <si>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</si>
  <si>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</si>
  <si>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</si>
  <si>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</si>
  <si>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</si>
  <si>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</si>
  <si>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</si>
  <si>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</si>
  <si>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</si>
  <si>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</si>
  <si>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</si>
  <si>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</si>
  <si>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</si>
  <si>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</si>
  <si>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</si>
  <si>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</si>
  <si>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</si>
  <si>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</si>
  <si>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</si>
  <si>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</si>
  <si>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</si>
  <si>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</si>
  <si>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</si>
  <si>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</si>
  <si>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</si>
  <si>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</si>
  <si>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</si>
  <si>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</si>
  <si>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</si>
  <si>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</si>
  <si>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</si>
  <si>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</si>
  <si>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</si>
  <si>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</si>
  <si>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</si>
  <si>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</si>
  <si>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</si>
  <si>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</si>
  <si>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</si>
  <si>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</si>
  <si>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</si>
  <si>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</si>
  <si>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</si>
  <si>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</si>
  <si>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</si>
  <si>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</si>
  <si>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</si>
  <si>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</si>
  <si>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</si>
  <si>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</si>
  <si>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</si>
  <si>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</si>
  <si>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</si>
  <si>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</si>
  <si>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</si>
  <si>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</si>
  <si>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</si>
  <si>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</si>
  <si>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</si>
  <si>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</si>
  <si>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</si>
  <si>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</si>
  <si>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</si>
  <si>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</si>
  <si>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</si>
  <si>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</si>
  <si>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</si>
  <si>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</si>
  <si>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</si>
  <si>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</si>
  <si>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</si>
  <si>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</si>
  <si>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</si>
  <si>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</si>
  <si>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</si>
  <si>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</si>
  <si>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</si>
  <si>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</si>
  <si>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</si>
  <si>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</si>
  <si>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</si>
  <si>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</si>
  <si>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</si>
  <si>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</si>
  <si>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</si>
  <si>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</si>
  <si>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</si>
  <si>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</si>
  <si>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</si>
  <si>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</si>
  <si>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</si>
  <si>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</si>
  <si>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</si>
  <si>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</si>
  <si>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</si>
  <si>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</si>
  <si>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</si>
  <si>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</si>
  <si>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</si>
  <si>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</si>
  <si>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</si>
  <si>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</si>
  <si>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</si>
  <si>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</si>
  <si>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</si>
  <si>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</si>
  <si>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</si>
  <si>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</si>
  <si>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</si>
  <si>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</si>
  <si>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</si>
  <si>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</si>
  <si>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</si>
  <si>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</si>
  <si>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</si>
  <si>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</si>
  <si>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</si>
  <si>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</si>
  <si>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</si>
  <si>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</si>
  <si>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</si>
  <si>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</si>
  <si>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</si>
  <si>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</si>
  <si>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</si>
  <si>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</si>
  <si>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</si>
  <si>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</si>
  <si>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</si>
  <si>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</si>
  <si>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</si>
  <si>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</si>
  <si>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</si>
  <si>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</si>
  <si>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</si>
  <si>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</si>
  <si>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</si>
  <si>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</si>
  <si>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</si>
  <si>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</si>
  <si>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</si>
  <si>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</si>
  <si>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</si>
  <si>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</si>
  <si>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</si>
  <si>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</si>
  <si>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</si>
  <si>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</si>
  <si>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</si>
  <si>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</si>
  <si>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</si>
  <si>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</si>
  <si>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</si>
  <si>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</si>
  <si>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</si>
  <si>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</si>
  <si>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</si>
  <si>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</si>
  <si>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</si>
  <si>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</si>
  <si>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</si>
  <si>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</si>
  <si>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</si>
  <si>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</si>
  <si>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</si>
  <si>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</si>
  <si>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</si>
  <si>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</si>
  <si>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</si>
  <si>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</si>
  <si>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</si>
  <si>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</si>
  <si>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</si>
  <si>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</si>
  <si>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</si>
  <si>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</si>
  <si>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</si>
  <si>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</si>
  <si>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</si>
  <si>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</si>
  <si>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</si>
  <si>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</si>
  <si>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</si>
  <si>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</si>
  <si>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</si>
  <si>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</si>
  <si>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</si>
  <si>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</si>
  <si>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</si>
  <si>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</si>
  <si>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</si>
  <si>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</si>
  <si>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</si>
  <si>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</si>
  <si>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</si>
  <si>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</si>
  <si>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</si>
  <si>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</si>
  <si>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</si>
  <si>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</si>
  <si>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</si>
  <si>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</si>
  <si>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</si>
  <si>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</si>
  <si>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</si>
  <si>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</si>
  <si>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</si>
  <si>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</si>
  <si>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</si>
  <si>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</si>
  <si>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</si>
  <si>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</si>
  <si>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</si>
  <si>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</si>
  <si>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</si>
  <si>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</si>
  <si>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</si>
  <si>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</si>
  <si>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</si>
  <si>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</si>
  <si>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</si>
  <si>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</si>
  <si>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</si>
  <si>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</si>
  <si>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</si>
  <si>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</si>
  <si>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</si>
  <si>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</si>
  <si>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</si>
  <si>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</si>
  <si>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</si>
  <si>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</si>
  <si>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</si>
  <si>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</si>
  <si>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</si>
  <si>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</si>
  <si>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</si>
  <si>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</si>
  <si>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</si>
  <si>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</si>
  <si>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</si>
  <si>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</si>
  <si>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</si>
  <si>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</si>
  <si>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</si>
  <si>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</si>
  <si>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</si>
  <si>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</si>
  <si>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</si>
  <si>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</si>
  <si>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</si>
  <si>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</si>
  <si>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</si>
  <si>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</si>
  <si>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</si>
  <si>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</si>
  <si>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</si>
  <si>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</si>
  <si>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</si>
  <si>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</si>
  <si>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</si>
  <si>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</si>
  <si>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</si>
  <si>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</si>
  <si>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</si>
  <si>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</si>
  <si>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</si>
  <si>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</si>
  <si>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</si>
  <si>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</si>
  <si>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</si>
  <si>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</si>
  <si>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</si>
  <si>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</si>
  <si>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</si>
  <si>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</si>
  <si>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</si>
  <si>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</si>
  <si>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</si>
  <si>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</si>
  <si>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</si>
  <si>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</si>
  <si>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</si>
  <si>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</si>
  <si>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</si>
  <si>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</si>
  <si>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</si>
  <si>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</si>
  <si>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</si>
  <si>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</si>
  <si>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</si>
  <si>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</si>
  <si>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</si>
  <si>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</si>
  <si>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</si>
  <si>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</si>
  <si>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</si>
  <si>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</si>
  <si>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</si>
  <si>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</si>
  <si>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</si>
  <si>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</si>
  <si>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</si>
  <si>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</si>
  <si>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</si>
  <si>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</si>
  <si>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</si>
  <si>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</si>
  <si>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</si>
  <si>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</si>
  <si>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</si>
  <si>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</si>
  <si>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</si>
  <si>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</si>
  <si>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</si>
  <si>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</si>
  <si>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</si>
  <si>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</si>
  <si>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</si>
  <si>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</si>
  <si>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</si>
  <si>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</si>
  <si>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</si>
  <si>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</si>
  <si>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</si>
  <si>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</si>
  <si>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</si>
  <si>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</si>
  <si>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</si>
  <si>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</si>
  <si>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</si>
  <si>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</si>
  <si>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</si>
  <si>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</si>
  <si>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</si>
  <si>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</si>
  <si>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</si>
  <si>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</si>
  <si>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</si>
  <si>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</si>
  <si>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</si>
  <si>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</si>
  <si>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</si>
  <si>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</si>
  <si>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</si>
  <si>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</si>
  <si>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</si>
  <si>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</si>
  <si>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</si>
  <si>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</si>
  <si>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</si>
  <si>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</si>
  <si>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</si>
  <si>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</si>
  <si>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</si>
  <si>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</si>
  <si>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</si>
  <si>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</si>
  <si>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</si>
  <si>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</si>
  <si>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</si>
  <si>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</si>
  <si>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</si>
  <si>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</si>
  <si>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</si>
  <si>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</si>
  <si>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</si>
  <si>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</si>
  <si>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</si>
  <si>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</si>
  <si>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</si>
  <si>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</si>
  <si>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</si>
  <si>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</si>
  <si>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</si>
  <si>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</si>
  <si>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</si>
  <si>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</si>
  <si>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</si>
  <si>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</si>
  <si>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</si>
  <si>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</si>
  <si>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</si>
  <si>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</si>
  <si>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</si>
  <si>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</si>
  <si>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</si>
  <si>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</si>
  <si>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</si>
  <si>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</si>
  <si>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</si>
  <si>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</si>
  <si>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</si>
  <si>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</si>
  <si>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</si>
  <si>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</si>
  <si>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</si>
  <si>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</si>
  <si>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</si>
  <si>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</si>
  <si>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</si>
  <si>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</si>
  <si>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</si>
  <si>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</si>
  <si>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</si>
  <si>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</si>
  <si>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</si>
  <si>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</si>
  <si>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</si>
  <si>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</si>
  <si>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</si>
  <si>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</si>
  <si>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</si>
  <si>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</si>
  <si>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</si>
  <si>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</si>
  <si>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</si>
  <si>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</si>
  <si>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</si>
  <si>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</si>
  <si>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</si>
  <si>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</si>
  <si>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</si>
  <si>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</si>
  <si>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</si>
  <si>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</si>
  <si>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</si>
  <si>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</si>
  <si>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</si>
  <si>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</si>
  <si>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</si>
  <si>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</si>
  <si>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</si>
  <si>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</si>
  <si>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</si>
  <si>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</si>
  <si>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</si>
  <si>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</si>
  <si>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</si>
  <si>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</si>
  <si>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</si>
  <si>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</si>
  <si>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</si>
  <si>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</si>
  <si>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</si>
  <si>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</si>
  <si>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</si>
  <si>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</si>
  <si>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</si>
  <si>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</si>
  <si>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</si>
  <si>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</si>
  <si>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</si>
  <si>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</si>
  <si>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</si>
  <si>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</si>
  <si>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</si>
  <si>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</si>
  <si>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</si>
  <si>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</si>
  <si>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</si>
  <si>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</si>
  <si>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</si>
  <si>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</si>
  <si>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</si>
  <si>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</si>
  <si>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</si>
  <si>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</si>
  <si>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</si>
  <si>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</si>
  <si>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</si>
  <si>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</si>
  <si>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</si>
  <si>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</si>
  <si>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</si>
  <si>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</si>
  <si>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</si>
  <si>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</si>
  <si>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</si>
  <si>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</si>
  <si>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</si>
  <si>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</si>
  <si>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</si>
  <si>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</si>
  <si>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</si>
  <si>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</si>
  <si>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</si>
  <si>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</si>
  <si>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</si>
  <si>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</si>
  <si>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</si>
  <si>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</si>
  <si>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</si>
  <si>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</si>
  <si>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</si>
  <si>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</si>
  <si>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</si>
  <si>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</si>
  <si>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</si>
  <si>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</si>
  <si>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</si>
  <si>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</si>
  <si>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</si>
  <si>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</si>
  <si>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</si>
  <si>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</si>
  <si>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</si>
  <si>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</si>
  <si>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</si>
  <si>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</si>
  <si>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</si>
  <si>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</si>
  <si>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</si>
  <si>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</si>
  <si>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</si>
  <si>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</si>
  <si>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</si>
  <si>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</si>
  <si>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</si>
  <si>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</si>
  <si>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</si>
  <si>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</si>
  <si>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</si>
  <si>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</si>
  <si>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</si>
  <si>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</si>
  <si>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</si>
  <si>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</si>
  <si>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</si>
  <si>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</si>
  <si>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</si>
  <si>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</si>
  <si>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</si>
  <si>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</si>
  <si>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</si>
  <si>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</si>
  <si>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</si>
  <si>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</si>
  <si>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</si>
  <si>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</si>
  <si>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</si>
  <si>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</si>
  <si>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</si>
  <si>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</si>
  <si>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</si>
  <si>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</si>
  <si>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</si>
  <si>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</si>
  <si>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</si>
  <si>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</si>
  <si>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</si>
  <si>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</si>
  <si>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</si>
  <si>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</si>
  <si>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</si>
  <si>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</si>
  <si>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</si>
  <si>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</si>
  <si>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</si>
  <si>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</si>
  <si>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</si>
  <si>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</si>
  <si>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</si>
  <si>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</si>
  <si>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</si>
  <si>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</si>
  <si>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</si>
  <si>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</si>
  <si>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</si>
  <si>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</si>
  <si>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</si>
  <si>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</si>
  <si>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</si>
  <si>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</si>
  <si>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</si>
  <si>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</si>
  <si>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</si>
  <si>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</si>
  <si>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</si>
  <si>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</si>
  <si>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</si>
  <si>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</si>
  <si>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</si>
  <si>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</si>
  <si>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</si>
  <si>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</si>
  <si>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</si>
  <si>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</si>
  <si>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</si>
  <si>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</si>
  <si>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</si>
  <si>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</si>
  <si>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</si>
  <si>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</si>
  <si>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</si>
  <si>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</si>
  <si>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</si>
  <si>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</si>
  <si>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</si>
  <si>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</si>
  <si>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</si>
  <si>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</si>
  <si>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</si>
  <si>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</si>
  <si>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</si>
  <si>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</si>
  <si>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</si>
  <si>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</si>
  <si>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</si>
  <si>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</si>
  <si>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</si>
  <si>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</si>
  <si>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</si>
  <si>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</si>
  <si>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</si>
  <si>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</si>
  <si>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</si>
  <si>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</si>
  <si>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</si>
  <si>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</si>
  <si>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</si>
  <si>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</si>
  <si>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</si>
  <si>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</si>
  <si>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</si>
  <si>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</si>
  <si>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</si>
  <si>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</si>
  <si>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</si>
  <si>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</si>
  <si>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</si>
  <si>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</si>
  <si>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</si>
  <si>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</si>
  <si>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</si>
  <si>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</si>
  <si>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</si>
  <si>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</si>
  <si>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</si>
  <si>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</si>
  <si>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</si>
  <si>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</si>
  <si>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</si>
  <si>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</si>
  <si>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</si>
  <si>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</si>
  <si>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</si>
  <si>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</si>
  <si>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</si>
  <si>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</si>
  <si>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</si>
  <si>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</si>
  <si>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</si>
  <si>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</si>
  <si>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</si>
  <si>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</si>
  <si>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</si>
  <si>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</si>
  <si>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</si>
  <si>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</si>
  <si>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</si>
  <si>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</si>
  <si>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</si>
  <si>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</si>
  <si>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</si>
  <si>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</si>
  <si>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</si>
  <si>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</si>
  <si>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</si>
  <si>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</si>
  <si>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</si>
  <si>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</si>
  <si>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</si>
  <si>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</si>
  <si>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</si>
  <si>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</si>
  <si>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</si>
  <si>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</si>
  <si>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</si>
  <si>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</si>
  <si>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</si>
  <si>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</si>
  <si>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</si>
  <si>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</si>
  <si>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</si>
  <si>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</si>
  <si>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</si>
  <si>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</si>
  <si>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</si>
  <si>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</si>
  <si>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</si>
  <si>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</si>
  <si>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</si>
  <si>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</si>
  <si>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</si>
  <si>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</si>
  <si>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</si>
  <si>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</si>
  <si>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</si>
  <si>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</si>
  <si>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</si>
  <si>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</si>
  <si>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</si>
  <si>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</si>
  <si>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</si>
  <si>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</si>
  <si>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</si>
  <si>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</si>
  <si>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</si>
  <si>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</si>
  <si>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</si>
  <si>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</si>
  <si>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</si>
  <si>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</si>
  <si>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</si>
  <si>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</si>
  <si>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</si>
  <si>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</si>
  <si>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</si>
  <si>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</si>
  <si>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</si>
  <si>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</si>
  <si>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</si>
  <si>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</si>
  <si>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</si>
  <si>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</si>
  <si>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</si>
  <si>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</si>
  <si>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</si>
  <si>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</si>
  <si>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</si>
  <si>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</si>
  <si>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</si>
  <si>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</si>
  <si>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</si>
  <si>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</si>
  <si>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</si>
  <si>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</si>
  <si>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</si>
  <si>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</si>
  <si>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</si>
  <si>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</si>
  <si>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</si>
  <si>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</si>
  <si>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</si>
  <si>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</si>
  <si>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</si>
  <si>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</si>
  <si>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</si>
  <si>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</si>
  <si>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</si>
  <si>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</si>
  <si>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</si>
  <si>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</si>
  <si>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</si>
  <si>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</si>
  <si>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</si>
  <si>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</si>
  <si>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</si>
  <si>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</si>
  <si>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</si>
  <si>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</si>
  <si>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</si>
  <si>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</si>
  <si>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</si>
  <si>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</si>
  <si>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</si>
  <si>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</si>
  <si>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</si>
  <si>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</si>
  <si>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</si>
  <si>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</si>
  <si>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</si>
  <si>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</si>
  <si>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</si>
  <si>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</si>
  <si>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</si>
  <si>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</si>
  <si>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</si>
  <si>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</si>
  <si>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</si>
  <si>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</si>
  <si>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</si>
  <si>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</si>
  <si>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</si>
  <si>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</si>
  <si>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</si>
  <si>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</si>
  <si>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</si>
  <si>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</si>
  <si>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</si>
  <si>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</si>
  <si>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</si>
  <si>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</si>
  <si>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</si>
  <si>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</si>
  <si>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</si>
  <si>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</si>
  <si>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</si>
  <si>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</si>
  <si>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</si>
  <si>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</si>
  <si>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</si>
  <si>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</si>
  <si>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</si>
  <si>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</si>
  <si>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</si>
  <si>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</si>
  <si>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</si>
  <si>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</si>
  <si>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</si>
  <si>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</si>
  <si>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</si>
  <si>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</si>
  <si>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</si>
  <si>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</si>
  <si>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</si>
  <si>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</si>
  <si>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</si>
  <si>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</si>
  <si>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</si>
  <si>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</si>
  <si>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</si>
  <si>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</si>
  <si>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</si>
  <si>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</si>
  <si>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</si>
  <si>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</si>
  <si>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</si>
  <si>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</si>
  <si>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</si>
  <si>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</si>
  <si>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</si>
  <si>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</si>
  <si>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</si>
  <si>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</si>
  <si>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</si>
  <si>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</si>
  <si>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</si>
  <si>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</si>
  <si>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</si>
  <si>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</si>
  <si>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</si>
  <si>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</si>
  <si>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</si>
  <si>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</si>
  <si>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</si>
  <si>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</si>
  <si>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</si>
  <si>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</si>
  <si>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</si>
  <si>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</si>
  <si>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</si>
  <si>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</si>
  <si>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</si>
  <si>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</si>
  <si>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</si>
  <si>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</si>
  <si>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</si>
  <si>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</si>
  <si>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</si>
  <si>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</si>
  <si>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</si>
  <si>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</si>
  <si>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</si>
  <si>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</si>
  <si>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</si>
  <si>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</si>
  <si>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</si>
  <si>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</si>
  <si>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</si>
  <si>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</si>
  <si>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</si>
  <si>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</si>
  <si>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</si>
  <si>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</si>
  <si>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</si>
  <si>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</si>
  <si>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</si>
  <si>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</si>
  <si>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</si>
  <si>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</si>
  <si>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</si>
  <si>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</si>
  <si>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</si>
  <si>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</si>
  <si>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</si>
  <si>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</si>
  <si>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</si>
  <si>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</si>
  <si>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</si>
  <si>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</si>
  <si>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</si>
  <si>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</si>
  <si>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</si>
  <si>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</si>
  <si>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</si>
  <si>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</si>
  <si>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</si>
  <si>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</si>
  <si>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</si>
  <si>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</si>
  <si>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</si>
  <si>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</si>
  <si>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</si>
  <si>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</si>
  <si>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</si>
  <si>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</si>
  <si>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</si>
  <si>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</si>
  <si>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</si>
  <si>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</si>
  <si>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</si>
  <si>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</si>
  <si>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</si>
  <si>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</si>
  <si>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</si>
  <si>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</si>
  <si>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</si>
  <si>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</si>
  <si>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</si>
  <si>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</si>
  <si>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</si>
  <si>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</si>
  <si>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</si>
  <si>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</si>
  <si>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</si>
  <si>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</si>
  <si>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</si>
  <si>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</si>
  <si>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</si>
  <si>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</si>
  <si>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</si>
  <si>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</si>
  <si>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</si>
  <si>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</si>
  <si>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</si>
  <si>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</si>
  <si>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</si>
  <si>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</si>
  <si>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</si>
  <si>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</si>
  <si>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</si>
  <si>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</si>
  <si>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</si>
  <si>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</si>
  <si>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</si>
  <si>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</si>
  <si>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</si>
  <si>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</si>
  <si>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</si>
  <si>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</si>
  <si>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</si>
  <si>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</si>
  <si>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</si>
  <si>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</si>
  <si>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</si>
  <si>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</si>
  <si>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</si>
  <si>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</si>
  <si>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</si>
  <si>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</si>
  <si>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</si>
  <si>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</si>
  <si>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</si>
  <si>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</si>
  <si>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</si>
  <si>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</si>
  <si>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</si>
  <si>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</si>
  <si>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</si>
  <si>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</si>
  <si>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</si>
  <si>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</si>
  <si>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</si>
  <si>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</si>
  <si>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</si>
  <si>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</si>
  <si>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</si>
  <si>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</si>
  <si>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</si>
  <si>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</si>
  <si>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</si>
  <si>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</si>
  <si>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</si>
  <si>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</si>
  <si>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</si>
  <si>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</si>
  <si>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</si>
  <si>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</si>
  <si>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</si>
  <si>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</si>
  <si>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</si>
  <si>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</si>
  <si>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</si>
  <si>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</si>
  <si>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</si>
  <si>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</si>
  <si>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</si>
  <si>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</si>
  <si>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</si>
  <si>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</si>
  <si>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</si>
  <si>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</si>
  <si>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</si>
  <si>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</si>
  <si>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</si>
  <si>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</si>
  <si>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</si>
  <si>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</si>
  <si>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</si>
  <si>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</si>
  <si>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</si>
  <si>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</si>
  <si>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</si>
  <si>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</si>
  <si>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</si>
  <si>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</si>
  <si>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</si>
  <si>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</si>
  <si>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</si>
  <si>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</si>
  <si>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</si>
  <si>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</si>
  <si>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</si>
  <si>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</si>
  <si>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</si>
  <si>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</si>
  <si>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</si>
  <si>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</si>
  <si>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</si>
  <si>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</si>
  <si>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</si>
  <si>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</si>
  <si>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</si>
  <si>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</si>
  <si>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</si>
  <si>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</si>
  <si>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</si>
  <si>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</si>
  <si>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</si>
  <si>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</si>
  <si>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</si>
  <si>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</si>
  <si>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</si>
  <si>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</si>
  <si>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</si>
  <si>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</si>
  <si>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</si>
  <si>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</si>
  <si>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</si>
  <si>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</si>
  <si>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</si>
  <si>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</si>
  <si>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</si>
  <si>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</si>
  <si>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</si>
  <si>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</si>
  <si>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</si>
  <si>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</si>
  <si>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</si>
  <si>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</si>
  <si>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</si>
  <si>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</si>
  <si>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</si>
  <si>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</si>
  <si>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</si>
  <si>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</si>
  <si>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</si>
  <si>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</si>
  <si>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</si>
  <si>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</si>
  <si>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</si>
  <si>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</si>
  <si>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</si>
  <si>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</si>
  <si>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</si>
  <si>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</si>
  <si>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</si>
  <si>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</si>
  <si>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</si>
  <si>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</si>
  <si>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</si>
  <si>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</si>
  <si>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</si>
  <si>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</si>
  <si>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</si>
  <si>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</si>
  <si>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</si>
  <si>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</si>
  <si>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</si>
  <si>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</si>
  <si>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</si>
  <si>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</si>
  <si>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</si>
  <si>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</si>
  <si>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</si>
  <si>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</si>
  <si>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</si>
  <si>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</si>
  <si>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</si>
  <si>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</si>
  <si>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</si>
  <si>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</si>
  <si>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</si>
  <si>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</si>
  <si>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</si>
  <si>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</si>
  <si>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</si>
  <si>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</si>
  <si>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</si>
  <si>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</si>
  <si>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</si>
  <si>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</si>
  <si>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</si>
  <si>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</si>
  <si>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</si>
  <si>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</si>
  <si>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</si>
  <si>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</si>
  <si>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</si>
  <si>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</si>
  <si>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</si>
  <si>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</si>
  <si>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</si>
  <si>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</si>
  <si>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</si>
  <si>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</si>
  <si>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</si>
  <si>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</si>
  <si>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</si>
  <si>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</si>
  <si>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</si>
  <si>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</si>
  <si>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</si>
  <si>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</si>
  <si>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</si>
  <si>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</si>
  <si>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</si>
  <si>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</si>
  <si>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</si>
  <si>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</si>
  <si>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</si>
  <si>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</si>
  <si>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</si>
  <si>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</si>
  <si>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</si>
  <si>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</si>
  <si>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</si>
  <si>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</si>
  <si>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</si>
  <si>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</si>
  <si>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</si>
  <si>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</si>
  <si>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</si>
  <si>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</si>
  <si>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</si>
  <si>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</si>
  <si>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</si>
  <si>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</si>
  <si>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</si>
  <si>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</si>
  <si>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</si>
  <si>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</si>
  <si>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</si>
  <si>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</si>
  <si>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</si>
  <si>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</si>
  <si>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</si>
  <si>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</si>
  <si>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</si>
  <si>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</si>
  <si>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</si>
  <si>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</si>
  <si>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</si>
  <si>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</si>
  <si>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</si>
  <si>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</si>
  <si>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</si>
  <si>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</si>
  <si>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</si>
  <si>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</si>
  <si>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</si>
  <si>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</si>
  <si>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</si>
  <si>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</si>
  <si>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</si>
  <si>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</si>
  <si>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</si>
  <si>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</si>
  <si>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</si>
  <si>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</si>
  <si>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</si>
  <si>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</si>
  <si>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</si>
  <si>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</si>
  <si>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</si>
  <si>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</si>
  <si>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</si>
  <si>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</si>
  <si>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</si>
  <si>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</si>
  <si>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</si>
  <si>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</si>
  <si>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</si>
  <si>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</si>
  <si>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</si>
  <si>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</si>
  <si>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</si>
  <si>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</si>
  <si>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</si>
  <si>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</si>
  <si>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</si>
  <si>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</si>
  <si>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</si>
  <si>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</si>
  <si>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</si>
  <si>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</si>
  <si>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</si>
  <si>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</si>
  <si>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</si>
  <si>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</si>
  <si>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</si>
  <si>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</si>
  <si>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</si>
  <si>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</si>
  <si>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</si>
  <si>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</si>
  <si>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</si>
  <si>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</si>
  <si>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</si>
  <si>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</si>
  <si>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</si>
  <si>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</si>
  <si>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</si>
  <si>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</si>
  <si>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</si>
  <si>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</si>
  <si>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</si>
  <si>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</si>
  <si>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</si>
  <si>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</si>
  <si>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</si>
  <si>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</si>
  <si>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</si>
  <si>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</si>
  <si>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</si>
  <si>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</si>
  <si>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</si>
  <si>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</si>
  <si>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</si>
  <si>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</si>
  <si>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</si>
  <si>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</si>
  <si>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</si>
  <si>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</si>
  <si>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</si>
  <si>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</si>
  <si>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</si>
  <si>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</si>
  <si>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</si>
  <si>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</si>
  <si>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</si>
  <si>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</si>
  <si>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</si>
  <si>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</si>
  <si>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</si>
  <si>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</si>
  <si>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</si>
  <si>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</si>
  <si>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</si>
  <si>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</si>
  <si>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</si>
  <si>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</si>
  <si>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</si>
  <si>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</si>
  <si>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</si>
  <si>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</si>
  <si>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</si>
  <si>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</si>
  <si>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</si>
  <si>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</si>
  <si>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</si>
  <si>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</si>
  <si>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</si>
  <si>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</si>
  <si>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</si>
  <si>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</si>
  <si>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</si>
  <si>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</si>
  <si>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</si>
  <si>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</si>
  <si>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</si>
  <si>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</si>
  <si>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</si>
  <si>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</si>
  <si>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</si>
  <si>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</si>
  <si>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</si>
  <si>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</si>
  <si>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</si>
  <si>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</si>
  <si>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</si>
  <si>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</si>
  <si>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</si>
  <si>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</si>
  <si>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</si>
  <si>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</si>
  <si>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</si>
  <si>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</si>
  <si>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</si>
  <si>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</si>
  <si>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</si>
  <si>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</si>
  <si>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</si>
  <si>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</si>
  <si>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</si>
  <si>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</si>
  <si>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</si>
  <si>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</si>
  <si>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</si>
  <si>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</si>
  <si>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</si>
  <si>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</si>
  <si>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</si>
  <si>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</si>
  <si>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</si>
  <si>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</si>
  <si>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</si>
  <si>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</si>
  <si>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</si>
  <si>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</si>
  <si>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</si>
  <si>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</si>
  <si>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</si>
  <si>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</si>
  <si>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</si>
  <si>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</si>
  <si>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</si>
  <si>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</si>
  <si>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</si>
  <si>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</si>
  <si>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</si>
  <si>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</si>
  <si>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</si>
  <si>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</si>
  <si>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</si>
  <si>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</si>
  <si>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</si>
  <si>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</si>
  <si>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</si>
  <si>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</si>
  <si>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</si>
  <si>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</si>
  <si>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</si>
  <si>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</si>
  <si>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</si>
  <si>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</si>
  <si>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</si>
  <si>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</si>
  <si>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</si>
  <si>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</si>
  <si>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</si>
  <si>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</si>
  <si>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</si>
  <si>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</si>
  <si>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</si>
  <si>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</si>
  <si>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</si>
  <si>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</si>
  <si>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</si>
  <si>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</si>
  <si>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</si>
  <si>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</si>
  <si>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</si>
  <si>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</si>
  <si>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</si>
  <si>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</si>
  <si>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</si>
  <si>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</si>
  <si>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</si>
  <si>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</si>
  <si>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</si>
  <si>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</si>
  <si>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</si>
  <si>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</si>
  <si>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</si>
  <si>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</si>
  <si>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</si>
  <si>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</si>
  <si>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</si>
  <si>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</si>
  <si>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</si>
  <si>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</si>
  <si>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</si>
  <si>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</si>
  <si>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</si>
  <si>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</si>
  <si>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</si>
  <si>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</si>
  <si>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</si>
  <si>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</si>
  <si>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</si>
  <si>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</si>
  <si>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</si>
  <si>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</si>
  <si>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</si>
  <si>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</si>
  <si>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</si>
  <si>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</si>
  <si>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</si>
  <si>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</si>
  <si>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</si>
  <si>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</si>
  <si>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</si>
  <si>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</si>
  <si>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</si>
  <si>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</si>
  <si>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</si>
  <si>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</si>
  <si>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</si>
  <si>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</si>
  <si>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</si>
  <si>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</si>
  <si>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</si>
  <si>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</si>
  <si>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</si>
  <si>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</si>
  <si>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</si>
  <si>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</si>
  <si>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</si>
  <si>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</si>
  <si>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</si>
  <si>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</si>
  <si>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</si>
  <si>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</si>
  <si>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</si>
  <si>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</si>
  <si>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</si>
  <si>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</si>
  <si>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</si>
  <si>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</si>
  <si>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</si>
  <si>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</si>
  <si>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</si>
  <si>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</si>
  <si>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</si>
  <si>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</si>
  <si>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</si>
  <si>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</si>
  <si>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</si>
  <si>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</si>
  <si>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</si>
  <si>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</si>
  <si>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</si>
  <si>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</si>
  <si>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</si>
  <si>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</si>
  <si>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</si>
  <si>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</si>
  <si>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</si>
  <si>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</si>
  <si>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</si>
  <si>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</si>
  <si>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</si>
  <si>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</si>
  <si>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</si>
  <si>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</si>
  <si>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</si>
  <si>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</si>
  <si>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</si>
  <si>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</si>
  <si>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</si>
  <si>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</si>
  <si>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</si>
  <si>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</si>
  <si>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</si>
  <si>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</si>
  <si>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</si>
  <si>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</si>
  <si>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</si>
  <si>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</si>
  <si>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</si>
  <si>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</si>
  <si>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</si>
  <si>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</si>
  <si>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</si>
  <si>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</si>
  <si>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</si>
  <si>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</si>
  <si>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</si>
  <si>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</si>
  <si>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</si>
  <si>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</si>
  <si>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</si>
  <si>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</si>
  <si>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</si>
  <si>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</si>
  <si>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</si>
  <si>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</si>
  <si>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</si>
  <si>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</si>
  <si>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</si>
  <si>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</si>
  <si>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</si>
  <si>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</si>
  <si>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</si>
  <si>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</si>
  <si>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</si>
  <si>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</si>
  <si>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</si>
  <si>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</si>
  <si>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</si>
  <si>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</si>
  <si>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</si>
  <si>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</si>
  <si>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</si>
  <si>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</si>
  <si>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</si>
  <si>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</si>
  <si>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</si>
  <si>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</si>
  <si>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</si>
  <si>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</si>
  <si>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</si>
  <si>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</si>
  <si>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</si>
  <si>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</si>
  <si>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</si>
  <si>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</si>
  <si>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</si>
  <si>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</si>
  <si>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</si>
  <si>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</si>
  <si>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</si>
  <si>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</si>
  <si>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</si>
  <si>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</si>
  <si>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</si>
  <si>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</si>
  <si>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</si>
  <si>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</si>
  <si>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</si>
  <si>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</si>
  <si>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</si>
  <si>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</si>
  <si>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</si>
  <si>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</si>
  <si>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</si>
  <si>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</si>
  <si>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</si>
  <si>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</si>
  <si>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</si>
  <si>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</si>
  <si>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</si>
  <si>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</si>
  <si>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</si>
  <si>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</si>
  <si>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</si>
  <si>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</si>
  <si>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</si>
  <si>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</si>
  <si>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</si>
  <si>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</si>
  <si>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</si>
  <si>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</si>
  <si>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</si>
  <si>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</si>
  <si>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</si>
  <si>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</si>
  <si>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</si>
  <si>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</si>
  <si>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</si>
  <si>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</si>
  <si>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</si>
  <si>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</si>
  <si>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</si>
  <si>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</si>
  <si>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</si>
  <si>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</si>
  <si>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</si>
  <si>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</si>
  <si>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</si>
  <si>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</si>
  <si>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</si>
  <si>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</si>
  <si>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</si>
  <si>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</si>
  <si>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</si>
  <si>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</si>
  <si>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</si>
  <si>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</si>
  <si>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</si>
  <si>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</si>
  <si>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</si>
  <si>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</si>
  <si>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</si>
  <si>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</si>
  <si>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</si>
  <si>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</si>
  <si>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</si>
  <si>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</si>
  <si>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</si>
  <si>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</si>
  <si>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</si>
  <si>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</si>
  <si>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</si>
  <si>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</si>
  <si>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</si>
  <si>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</si>
  <si>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</si>
  <si>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</si>
  <si>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</si>
  <si>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</si>
  <si>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</si>
  <si>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</si>
  <si>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</si>
  <si>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</si>
  <si>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</si>
  <si>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</si>
  <si>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</si>
  <si>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</si>
  <si>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</si>
  <si>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</si>
  <si>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</si>
  <si>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</si>
  <si>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</si>
  <si>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</si>
  <si>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</si>
  <si>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</si>
  <si>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</si>
  <si>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</si>
  <si>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</si>
  <si>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</si>
  <si>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</si>
  <si>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</si>
  <si>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</si>
  <si>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</si>
  <si>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</si>
  <si>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</si>
  <si>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</si>
  <si>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</si>
  <si>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</si>
  <si>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</si>
  <si>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</si>
  <si>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</si>
  <si>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</si>
  <si>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</si>
  <si>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</si>
  <si>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</si>
  <si>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</si>
  <si>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</si>
  <si>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</si>
  <si>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</si>
  <si>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</si>
  <si>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</si>
  <si>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</si>
  <si>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</si>
  <si>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</si>
  <si>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</si>
  <si>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</si>
  <si>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</si>
  <si>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</si>
  <si>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</si>
  <si>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</si>
  <si>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</si>
  <si>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</si>
  <si>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</si>
  <si>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</si>
  <si>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</si>
  <si>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</si>
  <si>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</si>
  <si>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</si>
  <si>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</si>
  <si>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</si>
  <si>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</si>
  <si>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</si>
  <si>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</si>
  <si>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</si>
  <si>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</si>
  <si>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</si>
  <si>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</si>
  <si>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</si>
  <si>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</si>
  <si>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</si>
  <si>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</si>
  <si>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</si>
  <si>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</si>
  <si>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</si>
  <si>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</si>
  <si>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</si>
  <si>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</si>
  <si>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</si>
  <si>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</si>
  <si>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</si>
  <si>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</si>
  <si>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</si>
  <si>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</si>
  <si>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</si>
  <si>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</si>
  <si>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</si>
  <si>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</si>
  <si>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</si>
  <si>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</si>
  <si>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</si>
  <si>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</si>
  <si>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</si>
  <si>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</si>
  <si>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</si>
  <si>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</si>
  <si>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</si>
  <si>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</si>
  <si>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</si>
  <si>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</si>
  <si>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</si>
  <si>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</si>
  <si>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</si>
  <si>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</si>
  <si>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</si>
  <si>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</si>
  <si>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</si>
  <si>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</si>
  <si>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</si>
  <si>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</si>
  <si>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</si>
  <si>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</si>
  <si>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</si>
  <si>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</si>
  <si>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</si>
  <si>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</si>
  <si>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</si>
  <si>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</si>
  <si>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</si>
  <si>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</si>
  <si>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</si>
  <si>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</si>
  <si>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</si>
  <si>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</si>
  <si>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</si>
  <si>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</si>
  <si>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</si>
  <si>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</si>
  <si>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</si>
  <si>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</si>
  <si>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</si>
  <si>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</si>
  <si>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</si>
  <si>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</si>
  <si>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</si>
  <si>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</si>
  <si>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</si>
  <si>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</si>
  <si>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</si>
  <si>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</si>
  <si>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</si>
  <si>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</si>
  <si>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</si>
  <si>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</si>
  <si>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</si>
  <si>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</si>
  <si>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</si>
  <si>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</si>
  <si>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</si>
  <si>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</si>
  <si>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</si>
  <si>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</si>
  <si>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</si>
  <si>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</si>
  <si>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</si>
  <si>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</si>
  <si>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</si>
  <si>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</si>
  <si>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</si>
  <si>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</si>
  <si>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</si>
  <si>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</si>
  <si>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</si>
  <si>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</si>
  <si>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</si>
  <si>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</si>
  <si>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</si>
  <si>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</si>
  <si>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</si>
  <si>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</si>
  <si>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</si>
  <si>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</si>
  <si>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</si>
  <si>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</si>
  <si>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</si>
  <si>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</si>
  <si>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</si>
  <si>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</si>
  <si>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</si>
  <si>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</si>
  <si>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</si>
  <si>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</si>
  <si>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</si>
  <si>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</si>
  <si>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</si>
  <si>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</si>
  <si>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</si>
  <si>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</si>
  <si>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</si>
  <si>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</si>
  <si>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</si>
  <si>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</si>
  <si>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</si>
  <si>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</si>
  <si>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</si>
  <si>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</si>
  <si>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</si>
  <si>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</si>
  <si>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</si>
  <si>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</si>
  <si>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</si>
  <si>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</si>
  <si>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</si>
  <si>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</si>
  <si>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</si>
  <si>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</si>
  <si>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</si>
  <si>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</si>
  <si>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</si>
  <si>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</si>
  <si>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</si>
  <si>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</si>
  <si>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</si>
  <si>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</si>
  <si>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</si>
  <si>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</si>
  <si>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</si>
  <si>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</si>
  <si>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</si>
  <si>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</si>
  <si>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</si>
  <si>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</si>
  <si>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</si>
  <si>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</si>
  <si>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</si>
  <si>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</si>
  <si>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</si>
  <si>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</si>
  <si>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</si>
  <si>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</si>
  <si>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</si>
  <si>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</si>
  <si>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</si>
  <si>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</si>
  <si>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</si>
  <si>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</si>
  <si>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</si>
  <si>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</si>
  <si>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</si>
  <si>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</si>
  <si>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</si>
  <si>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</si>
  <si>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</si>
  <si>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</si>
  <si>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</si>
  <si>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</si>
  <si>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</si>
  <si>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</si>
  <si>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</si>
  <si>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</si>
  <si>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</si>
  <si>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</si>
  <si>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</si>
  <si>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</si>
  <si>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</si>
  <si>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</si>
  <si>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</si>
  <si>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</si>
  <si>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</si>
  <si>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</si>
  <si>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</si>
  <si>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</si>
  <si>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</si>
  <si>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</si>
  <si>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</si>
  <si>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</si>
  <si>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</si>
  <si>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</si>
  <si>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</si>
  <si>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</si>
  <si>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</si>
  <si>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</si>
  <si>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</si>
  <si>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</si>
  <si>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</si>
  <si>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</si>
  <si>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</si>
  <si>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</si>
  <si>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</si>
  <si>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</si>
  <si>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</si>
  <si>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</si>
  <si>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</si>
  <si>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</si>
  <si>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</si>
  <si>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</si>
  <si>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</si>
  <si>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</si>
  <si>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</si>
  <si>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</si>
  <si>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</si>
  <si>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</si>
  <si>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</si>
  <si>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</si>
  <si>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</si>
  <si>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</si>
  <si>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</si>
  <si>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</si>
  <si>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</si>
  <si>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</si>
  <si>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</si>
  <si>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</si>
  <si>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</si>
  <si>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</si>
  <si>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</si>
  <si>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</si>
  <si>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</si>
  <si>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</si>
  <si>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</si>
  <si>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</si>
  <si>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</si>
  <si>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</si>
  <si>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</si>
  <si>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</si>
  <si>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</si>
  <si>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</si>
  <si>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</si>
  <si>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</si>
  <si>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</si>
  <si>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</si>
  <si>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</si>
  <si>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</si>
  <si>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</si>
  <si>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</si>
  <si>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</si>
  <si>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</si>
  <si>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</si>
  <si>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</si>
  <si>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</si>
  <si>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</si>
  <si>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</si>
  <si>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</si>
  <si>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</si>
  <si>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</si>
  <si>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</si>
  <si>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</si>
  <si>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</si>
  <si>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</si>
  <si>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</si>
  <si>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</si>
  <si>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</si>
  <si>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</si>
  <si>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</si>
  <si>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</si>
  <si>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</si>
  <si>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</si>
  <si>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</si>
  <si>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</si>
  <si>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</si>
  <si>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</si>
  <si>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</si>
  <si>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</si>
  <si>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</si>
  <si>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</si>
  <si>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</si>
  <si>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</si>
  <si>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</si>
  <si>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</si>
  <si>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</si>
  <si>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</si>
  <si>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</si>
  <si>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</si>
  <si>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</si>
  <si>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</si>
  <si>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</si>
  <si>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</si>
  <si>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</si>
  <si>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</si>
  <si>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</si>
  <si>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</si>
  <si>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</si>
  <si>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</si>
  <si>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</si>
  <si>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</si>
  <si>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</si>
  <si>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</si>
  <si>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</si>
  <si>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</si>
  <si>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</si>
  <si>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</si>
  <si>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</si>
  <si>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</si>
  <si>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</si>
  <si>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</si>
  <si>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</si>
  <si>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</si>
  <si>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</si>
  <si>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</si>
  <si>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</si>
  <si>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</si>
  <si>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</si>
  <si>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</si>
  <si>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</si>
  <si>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</si>
  <si>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</si>
  <si>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</si>
  <si>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</si>
  <si>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</si>
  <si>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</si>
  <si>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</si>
  <si>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</si>
  <si>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</si>
  <si>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</si>
  <si>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</si>
  <si>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</si>
  <si>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</si>
  <si>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</si>
  <si>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</si>
  <si>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</si>
  <si>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</si>
  <si>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</si>
  <si>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</si>
  <si>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</si>
  <si>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</si>
  <si>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</si>
  <si>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</si>
  <si>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</si>
  <si>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</si>
  <si>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</si>
  <si>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</si>
  <si>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</si>
  <si>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</si>
  <si>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</si>
  <si>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</si>
  <si>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</si>
  <si>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</si>
  <si>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</si>
  <si>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</si>
  <si>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</si>
  <si>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</si>
  <si>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</si>
  <si>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</si>
  <si>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</si>
  <si>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</si>
  <si>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</si>
  <si>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</si>
  <si>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</si>
  <si>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</si>
  <si>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</si>
  <si>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</si>
  <si>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</si>
  <si>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</si>
  <si>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</si>
  <si>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</si>
  <si>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</si>
  <si>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</si>
  <si>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</si>
  <si>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</si>
  <si>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</si>
  <si>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</si>
  <si>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</si>
  <si>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</si>
  <si>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</si>
  <si>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</si>
  <si>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</si>
  <si>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</si>
  <si>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</si>
  <si>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</si>
  <si>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</si>
  <si>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</si>
  <si>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</si>
  <si>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</si>
  <si>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</si>
  <si>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</si>
  <si>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</si>
  <si>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</si>
  <si>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</si>
  <si>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</si>
  <si>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</si>
  <si>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</si>
  <si>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</si>
  <si>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</si>
  <si>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</si>
  <si>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</si>
  <si>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</si>
  <si>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</si>
  <si>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</si>
  <si>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</si>
  <si>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</si>
  <si>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</si>
  <si>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</si>
  <si>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</si>
  <si>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</si>
  <si>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</si>
  <si>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</si>
  <si>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</si>
  <si>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</si>
  <si>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</si>
  <si>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</si>
  <si>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</si>
  <si>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</si>
  <si>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</si>
  <si>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</si>
  <si>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</si>
  <si>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</si>
  <si>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</si>
  <si>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</si>
  <si>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</si>
  <si>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</si>
  <si>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</si>
  <si>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</si>
  <si>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</si>
  <si>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</si>
  <si>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</si>
  <si>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</si>
  <si>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</si>
  <si>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</si>
  <si>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</si>
  <si>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</si>
  <si>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</si>
  <si>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</si>
  <si>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</si>
  <si>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</si>
  <si>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</si>
  <si>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</si>
  <si>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</si>
  <si>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</si>
  <si>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</si>
  <si>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</si>
  <si>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</si>
  <si>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</si>
  <si>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</si>
  <si>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</si>
  <si>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</si>
  <si>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</si>
  <si>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</si>
  <si>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</si>
  <si>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</si>
  <si>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</si>
  <si>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</si>
  <si>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</si>
  <si>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</si>
  <si>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</si>
  <si>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</si>
  <si>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</si>
  <si>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</si>
  <si>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</si>
  <si>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</si>
  <si>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</si>
  <si>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</si>
  <si>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</si>
  <si>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</si>
  <si>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</si>
  <si>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</si>
  <si>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</si>
  <si>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</si>
  <si>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</si>
  <si>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</si>
  <si>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</si>
  <si>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</si>
  <si>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</si>
  <si>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</si>
  <si>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</si>
  <si>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</si>
  <si>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</si>
  <si>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</si>
  <si>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</si>
  <si>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</si>
  <si>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</si>
  <si>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</si>
  <si>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</si>
  <si>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</si>
  <si>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</si>
  <si>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</si>
  <si>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</si>
  <si>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</si>
  <si>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</si>
  <si>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</si>
  <si>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</si>
  <si>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</si>
  <si>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</si>
  <si>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</si>
  <si>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</si>
  <si>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</si>
  <si>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</si>
  <si>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</si>
  <si>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</si>
  <si>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</si>
  <si>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</si>
  <si>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</si>
  <si>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</si>
  <si>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</si>
  <si>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</si>
  <si>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</si>
  <si>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</si>
  <si>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</si>
  <si>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</si>
  <si>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</si>
  <si>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</si>
  <si>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</si>
  <si>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</si>
  <si>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</si>
  <si>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</si>
  <si>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</si>
  <si>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</si>
  <si>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</si>
  <si>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</si>
  <si>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</si>
  <si>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</si>
  <si>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</si>
  <si>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</si>
  <si>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</si>
  <si>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</si>
  <si>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</si>
  <si>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</si>
  <si>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</si>
  <si>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</si>
  <si>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</si>
  <si>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</si>
  <si>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</si>
  <si>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</si>
  <si>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</si>
  <si>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</si>
  <si>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</si>
  <si>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</si>
  <si>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</si>
  <si>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</si>
  <si>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</si>
  <si>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</si>
  <si>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</si>
  <si>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</si>
  <si>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</si>
  <si>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</si>
  <si>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</si>
  <si>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</si>
  <si>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</si>
  <si>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</si>
  <si>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</si>
  <si>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</si>
  <si>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</si>
  <si>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</si>
  <si>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</si>
  <si>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</si>
  <si>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</si>
  <si>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</si>
  <si>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</si>
  <si>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</si>
  <si>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</si>
  <si>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</si>
  <si>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</si>
  <si>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</si>
  <si>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</si>
  <si>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</si>
  <si>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</si>
  <si>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</si>
  <si>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</si>
  <si>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</si>
  <si>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</si>
  <si>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</si>
  <si>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</si>
  <si>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</si>
  <si>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</si>
  <si>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</si>
  <si>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</si>
  <si>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</si>
  <si>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</si>
  <si>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</si>
  <si>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</si>
  <si>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</si>
  <si>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</si>
  <si>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</si>
  <si>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</si>
  <si>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</si>
  <si>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</si>
  <si>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</si>
  <si>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</si>
  <si>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</si>
  <si>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</si>
  <si>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</si>
  <si>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</si>
  <si>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</si>
  <si>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</si>
  <si>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</si>
  <si>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</si>
  <si>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</si>
  <si>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</si>
  <si>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</si>
  <si>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</si>
  <si>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</si>
  <si>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</si>
  <si>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</si>
  <si>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</si>
  <si>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</si>
  <si>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</si>
  <si>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</si>
  <si>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</si>
  <si>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</si>
  <si>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</si>
  <si>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</si>
  <si>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</si>
  <si>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</si>
  <si>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</si>
  <si>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</si>
  <si>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</si>
  <si>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</si>
  <si>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</si>
  <si>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</si>
  <si>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</si>
  <si>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</si>
  <si>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</si>
  <si>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</si>
  <si>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</si>
  <si>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</si>
  <si>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</si>
  <si>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</si>
  <si>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</si>
  <si>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</si>
  <si>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</si>
  <si>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</si>
  <si>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</si>
  <si>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</si>
  <si>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</si>
  <si>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</si>
  <si>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</si>
  <si>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</si>
  <si>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</si>
  <si>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</si>
  <si>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</si>
  <si>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</si>
  <si>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</si>
  <si>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</si>
  <si>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</si>
  <si>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</si>
  <si>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</si>
  <si>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</si>
  <si>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</si>
  <si>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</si>
  <si>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</si>
  <si>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</si>
  <si>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</si>
  <si>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</si>
  <si>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</si>
  <si>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</si>
  <si>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</si>
  <si>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</si>
  <si>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</si>
  <si>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</si>
  <si>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</si>
  <si>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</si>
  <si>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</si>
  <si>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</si>
  <si>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</si>
  <si>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</si>
  <si>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</si>
  <si>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</si>
  <si>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</si>
  <si>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</si>
  <si>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</si>
  <si>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</si>
  <si>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</si>
  <si>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</si>
  <si>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</si>
  <si>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</si>
  <si>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</si>
  <si>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</si>
  <si>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</si>
  <si>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</si>
  <si>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</si>
  <si>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</si>
  <si>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</si>
  <si>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</si>
  <si>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</si>
  <si>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</si>
  <si>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</si>
  <si>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</si>
  <si>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</si>
  <si>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</si>
  <si>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</si>
  <si>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</si>
  <si>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</si>
  <si>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</si>
  <si>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</si>
  <si>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</si>
  <si>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</si>
  <si>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</si>
  <si>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</si>
  <si>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</si>
  <si>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</si>
  <si>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</si>
  <si>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</si>
  <si>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</si>
  <si>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</si>
  <si>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</si>
  <si>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</si>
  <si>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</si>
  <si>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</si>
  <si>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</si>
  <si>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</si>
  <si>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</si>
  <si>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</si>
  <si>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</si>
  <si>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</si>
  <si>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</si>
  <si>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</si>
  <si>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</si>
  <si>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</si>
  <si>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</si>
  <si>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</si>
  <si>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</si>
  <si>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</si>
  <si>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</si>
  <si>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</si>
  <si>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</si>
  <si>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</si>
  <si>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</si>
  <si>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</si>
  <si>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</si>
  <si>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</si>
  <si>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</si>
  <si>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</si>
  <si>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</si>
  <si>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</si>
  <si>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</si>
  <si>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</si>
  <si>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</si>
  <si>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</si>
  <si>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</si>
  <si>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</si>
  <si>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</si>
  <si>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</si>
  <si>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</si>
  <si>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</si>
  <si>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</si>
  <si>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</si>
  <si>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</si>
  <si>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</si>
  <si>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</si>
  <si>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</si>
  <si>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</si>
  <si>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</si>
  <si>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</si>
  <si>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</si>
  <si>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</si>
  <si>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</si>
  <si>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</si>
  <si>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</si>
  <si>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</si>
  <si>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</si>
  <si>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</si>
  <si>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</si>
  <si>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</si>
  <si>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</si>
  <si>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</si>
  <si>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</si>
  <si>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</si>
  <si>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</si>
  <si>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</si>
  <si>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</si>
  <si>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</si>
  <si>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</si>
  <si>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</si>
  <si>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</si>
  <si>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</si>
  <si>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</si>
  <si>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</si>
  <si>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</si>
  <si>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</si>
  <si>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</si>
  <si>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</si>
  <si>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</si>
  <si>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</si>
  <si>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</si>
  <si>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</si>
  <si>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</si>
  <si>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</si>
  <si>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</si>
  <si>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</si>
  <si>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</si>
  <si>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</si>
  <si>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</si>
  <si>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</si>
  <si>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</si>
  <si>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</si>
  <si>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</si>
  <si>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</si>
  <si>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</si>
  <si>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</si>
  <si>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</si>
  <si>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</si>
  <si>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</si>
  <si>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</si>
  <si>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</si>
  <si>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</si>
  <si>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</si>
  <si>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</si>
  <si>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</si>
  <si>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</si>
  <si>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</si>
  <si>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</si>
  <si>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</si>
  <si>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</si>
  <si>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</si>
  <si>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</si>
  <si>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</si>
  <si>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</si>
  <si>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</si>
  <si>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</si>
  <si>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</si>
  <si>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</si>
  <si>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</si>
  <si>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</si>
  <si>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</si>
  <si>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</si>
  <si>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</si>
  <si>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</si>
  <si>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</si>
  <si>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</si>
  <si>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</si>
  <si>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</si>
  <si>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</si>
  <si>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</si>
  <si>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</si>
  <si>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</si>
  <si>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</si>
  <si>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</si>
  <si>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</si>
  <si>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</si>
  <si>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</si>
  <si>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</si>
  <si>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</si>
  <si>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</si>
  <si>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</si>
  <si>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</si>
  <si>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</si>
  <si>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</si>
  <si>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</si>
  <si>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</si>
  <si>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</si>
  <si>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</si>
  <si>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</si>
  <si>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</si>
  <si>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</si>
  <si>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</si>
  <si>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</si>
  <si>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</si>
  <si>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</si>
  <si>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</si>
  <si>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</si>
  <si>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</si>
  <si>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</si>
  <si>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</si>
  <si>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</si>
  <si>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</si>
  <si>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</si>
  <si>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</si>
  <si>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</si>
  <si>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</si>
  <si>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</si>
  <si>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</si>
  <si>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</si>
  <si>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</si>
  <si>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</si>
  <si>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</si>
  <si>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</si>
  <si>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</si>
  <si>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</si>
  <si>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</si>
  <si>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</si>
  <si>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</si>
  <si>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</si>
  <si>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</si>
  <si>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</si>
  <si>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</si>
  <si>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</si>
  <si>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</si>
  <si>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</si>
  <si>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</si>
  <si>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</si>
  <si>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</si>
  <si>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</si>
  <si>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</si>
  <si>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</si>
  <si>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</si>
  <si>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</si>
  <si>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</si>
  <si>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</si>
  <si>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</si>
  <si>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</si>
  <si>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</si>
  <si>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</si>
  <si>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</si>
  <si>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</si>
  <si>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</si>
  <si>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</si>
  <si>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</si>
  <si>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</si>
  <si>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</si>
  <si>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</si>
  <si>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</si>
  <si>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</si>
  <si>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</si>
  <si>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</si>
  <si>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</si>
  <si>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</si>
  <si>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</si>
  <si>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</si>
  <si>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</si>
  <si>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</si>
  <si>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</si>
  <si>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</si>
  <si>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</si>
  <si>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</si>
  <si>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</si>
  <si>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</si>
  <si>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</si>
  <si>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</si>
  <si>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</si>
  <si>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</si>
  <si>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</si>
  <si>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</si>
  <si>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</si>
  <si>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</si>
  <si>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</si>
  <si>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</si>
  <si>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</si>
  <si>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</si>
  <si>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</si>
  <si>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</si>
  <si>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</si>
  <si>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</si>
  <si>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</si>
  <si>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</si>
  <si>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</si>
  <si>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</si>
  <si>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</si>
  <si>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</si>
  <si>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</si>
  <si>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</si>
  <si>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</si>
  <si>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</si>
  <si>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</si>
  <si>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</si>
  <si>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</si>
  <si>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</si>
  <si>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</si>
  <si>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</si>
  <si>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</si>
  <si>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</si>
  <si>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</si>
  <si>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</si>
  <si>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</si>
  <si>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</si>
  <si>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</si>
  <si>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</si>
  <si>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</si>
  <si>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</si>
  <si>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</si>
  <si>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</si>
  <si>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</si>
  <si>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</si>
  <si>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</si>
  <si>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</si>
  <si>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</si>
  <si>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</si>
  <si>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</si>
  <si>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</si>
  <si>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</si>
  <si>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</si>
  <si>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</si>
  <si>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</si>
  <si>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</si>
  <si>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</si>
  <si>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</si>
  <si>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</si>
  <si>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</si>
  <si>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</si>
  <si>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</si>
  <si>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</si>
  <si>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</si>
  <si>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</si>
  <si>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</si>
  <si>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</si>
  <si>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</si>
  <si>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</si>
  <si>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</si>
  <si>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</si>
  <si>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</si>
  <si>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</si>
  <si>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</si>
  <si>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</si>
  <si>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</si>
  <si>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</si>
  <si>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</si>
  <si>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</si>
  <si>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</si>
  <si>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</si>
  <si>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</si>
  <si>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</si>
  <si>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</si>
  <si>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</si>
  <si>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</si>
  <si>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</si>
  <si>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</si>
  <si>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</si>
  <si>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</si>
  <si>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</si>
  <si>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</si>
  <si>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</si>
  <si>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</si>
  <si>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</si>
  <si>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</si>
  <si>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</si>
  <si>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</si>
  <si>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</si>
  <si>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</si>
  <si>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</si>
  <si>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</si>
  <si>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</si>
  <si>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</si>
  <si>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</si>
  <si>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</si>
  <si>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</si>
  <si>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</si>
  <si>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</si>
  <si>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</si>
  <si>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</si>
  <si>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</si>
  <si>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</si>
  <si>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</si>
  <si>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</si>
  <si>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</si>
  <si>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</si>
  <si>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</si>
  <si>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</si>
  <si>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</si>
  <si>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</si>
  <si>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</si>
  <si>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</si>
  <si>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</si>
  <si>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</si>
  <si>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</si>
  <si>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</si>
  <si>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</si>
  <si>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</si>
  <si>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</si>
  <si>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</si>
  <si>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</si>
  <si>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</si>
  <si>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</si>
  <si>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</si>
  <si>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</si>
  <si>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</si>
  <si>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</si>
  <si>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</si>
  <si>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</si>
  <si>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</si>
  <si>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</si>
  <si>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</si>
  <si>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</si>
  <si>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</si>
  <si>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</si>
  <si>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</si>
  <si>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</si>
  <si>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</si>
  <si>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</si>
  <si>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</si>
  <si>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</si>
  <si>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</si>
  <si>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</si>
  <si>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</si>
  <si>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</si>
  <si>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</si>
  <si>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</si>
  <si>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</si>
  <si>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</si>
  <si>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</si>
  <si>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</si>
  <si>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</si>
  <si>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</si>
  <si>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</si>
  <si>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</si>
  <si>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</si>
  <si>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</si>
  <si>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</si>
  <si>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</si>
  <si>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</si>
  <si>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</si>
  <si>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</si>
  <si>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</si>
  <si>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</si>
  <si>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</si>
  <si>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</si>
  <si>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</si>
  <si>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</si>
  <si>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</si>
  <si>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</si>
  <si>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</si>
  <si>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</si>
  <si>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</si>
  <si>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</si>
  <si>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</si>
  <si>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</si>
  <si>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</si>
  <si>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</si>
  <si>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</si>
  <si>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</si>
  <si>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</si>
  <si>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</si>
  <si>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</si>
  <si>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</si>
  <si>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</si>
  <si>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</si>
  <si>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</si>
  <si>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</si>
  <si>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</si>
  <si>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</si>
  <si>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</si>
  <si>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</si>
  <si>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</si>
  <si>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</si>
  <si>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</si>
  <si>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</si>
  <si>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</si>
  <si>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</si>
  <si>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</si>
  <si>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</si>
  <si>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</si>
  <si>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</si>
  <si>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</si>
  <si>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</si>
  <si>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</si>
  <si>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</si>
  <si>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</si>
  <si>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</si>
  <si>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</si>
  <si>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</si>
  <si>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</si>
  <si>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</si>
  <si>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</si>
  <si>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</si>
  <si>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</si>
  <si>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</si>
  <si>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</si>
  <si>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</si>
  <si>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</si>
  <si>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</si>
  <si>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</si>
  <si>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</si>
  <si>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</si>
  <si>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</si>
  <si>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</si>
  <si>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</si>
  <si>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</si>
  <si>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</si>
  <si>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</si>
  <si>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</si>
  <si>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</si>
  <si>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</si>
  <si>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</si>
  <si>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</si>
  <si>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</si>
  <si>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</si>
  <si>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</si>
  <si>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</si>
  <si>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</si>
  <si>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</si>
  <si>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</si>
  <si>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</si>
  <si>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</si>
  <si>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</si>
  <si>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</si>
  <si>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</si>
  <si>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</si>
  <si>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</si>
  <si>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</si>
  <si>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</si>
  <si>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</si>
  <si>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</si>
  <si>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</si>
  <si>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</si>
  <si>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</si>
  <si>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</si>
  <si>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</si>
  <si>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</si>
  <si>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</si>
  <si>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</si>
  <si>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</si>
  <si>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</si>
  <si>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</si>
  <si>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</si>
  <si>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</si>
  <si>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</si>
  <si>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</si>
  <si>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</si>
  <si>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</si>
  <si>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</si>
  <si>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</si>
  <si>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</si>
  <si>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</si>
  <si>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</si>
  <si>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</si>
  <si>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</si>
  <si>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</si>
  <si>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</si>
  <si>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</si>
  <si>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</si>
  <si>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</si>
  <si>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</si>
  <si>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</si>
  <si>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</si>
  <si>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</si>
  <si>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</si>
  <si>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</si>
  <si>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</si>
  <si>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</si>
  <si>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</si>
  <si>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</si>
  <si>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</si>
  <si>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</si>
  <si>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</si>
  <si>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</si>
  <si>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</si>
  <si>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</si>
  <si>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</si>
  <si>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</si>
  <si>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</si>
  <si>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</si>
  <si>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</si>
  <si>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</si>
  <si>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</si>
  <si>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</si>
  <si>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</si>
  <si>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</si>
  <si>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</si>
  <si>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</si>
  <si>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</si>
  <si>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</si>
  <si>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</si>
  <si>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</si>
  <si>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</si>
  <si>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</si>
  <si>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</si>
  <si>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</si>
  <si>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</si>
  <si>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</si>
  <si>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</si>
  <si>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</si>
  <si>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</si>
  <si>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</si>
  <si>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</si>
  <si>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</si>
  <si>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</si>
  <si>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</si>
  <si>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</si>
  <si>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</si>
  <si>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</si>
  <si>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</si>
  <si>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</si>
  <si>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</si>
  <si>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</si>
  <si>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</si>
  <si>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</si>
  <si>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</si>
  <si>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</si>
  <si>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</si>
  <si>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</si>
  <si>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</si>
  <si>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</si>
  <si>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</si>
  <si>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</si>
  <si>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</si>
  <si>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</si>
  <si>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</si>
  <si>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</si>
  <si>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</si>
  <si>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</si>
  <si>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</si>
  <si>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</si>
  <si>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</si>
  <si>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</si>
  <si>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</si>
  <si>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</si>
  <si>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</si>
  <si>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</si>
  <si>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</si>
  <si>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</si>
  <si>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</si>
  <si>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</si>
  <si>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</si>
  <si>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</si>
  <si>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</si>
  <si>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</si>
  <si>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</si>
  <si>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</si>
  <si>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</si>
  <si>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</si>
  <si>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</si>
  <si>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</si>
  <si>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</si>
  <si>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</si>
  <si>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</si>
  <si>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</si>
  <si>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</si>
  <si>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</si>
  <si>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</si>
  <si>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</si>
  <si>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</si>
  <si>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</si>
  <si>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</si>
  <si>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</si>
  <si>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</si>
  <si>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</si>
  <si>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</si>
  <si>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</si>
  <si>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</si>
  <si>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</si>
  <si>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</si>
  <si>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</si>
  <si>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</si>
  <si>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</si>
  <si>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</si>
  <si>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</si>
  <si>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</si>
  <si>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</si>
  <si>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</si>
  <si>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</si>
  <si>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</si>
  <si>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</si>
  <si>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</si>
  <si>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</si>
  <si>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</si>
  <si>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</si>
  <si>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</si>
  <si>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</si>
  <si>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</si>
  <si>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</si>
  <si>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</si>
  <si>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</si>
  <si>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</si>
  <si>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</si>
  <si>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</si>
  <si>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</si>
  <si>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</si>
  <si>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</si>
  <si>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</si>
  <si>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</si>
  <si>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</si>
  <si>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</si>
  <si>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</si>
  <si>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</si>
  <si>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</si>
  <si>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</si>
  <si>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</si>
  <si>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</si>
  <si>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</si>
  <si>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</si>
  <si>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</si>
  <si>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</si>
  <si>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</si>
  <si>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</si>
  <si>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</si>
  <si>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</si>
  <si>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</si>
  <si>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</si>
  <si>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</si>
  <si>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</si>
  <si>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</si>
  <si>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</si>
  <si>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</si>
  <si>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</si>
  <si>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</si>
  <si>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</si>
  <si>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</si>
  <si>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</si>
  <si>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</si>
  <si>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</si>
  <si>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</si>
  <si>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</si>
  <si>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</si>
  <si>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</si>
  <si>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</si>
  <si>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</si>
  <si>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</si>
  <si>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</si>
  <si>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</si>
  <si>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</si>
  <si>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</si>
  <si>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</si>
  <si>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</si>
  <si>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</si>
  <si>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</si>
  <si>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</si>
  <si>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</si>
  <si>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</si>
  <si>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</si>
  <si>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</si>
  <si>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</si>
  <si>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</si>
  <si>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</si>
  <si>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</si>
  <si>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</si>
  <si>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</si>
  <si>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</si>
  <si>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</si>
  <si>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</si>
  <si>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</si>
  <si>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</si>
  <si>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</si>
  <si>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</si>
  <si>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</si>
  <si>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</si>
  <si>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</si>
  <si>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</si>
  <si>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</si>
  <si>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</si>
  <si>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</si>
  <si>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</si>
  <si>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</si>
  <si>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</si>
  <si>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</si>
  <si>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</si>
  <si>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</si>
  <si>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</si>
  <si>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</si>
  <si>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</si>
  <si>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</si>
  <si>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</si>
  <si>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</si>
  <si>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</si>
  <si>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</si>
  <si>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</si>
  <si>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</si>
  <si>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</si>
  <si>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</si>
  <si>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</si>
  <si>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</si>
  <si>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</si>
  <si>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</si>
  <si>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</si>
  <si>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</si>
  <si>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</si>
  <si>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</si>
  <si>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</si>
  <si>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</si>
  <si>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</si>
  <si>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</si>
  <si>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</si>
  <si>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</si>
  <si>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</si>
  <si>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</si>
  <si>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</si>
  <si>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</si>
  <si>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</si>
  <si>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</si>
  <si>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</si>
  <si>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</si>
  <si>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</si>
  <si>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</si>
  <si>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</si>
  <si>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</si>
  <si>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</si>
  <si>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</si>
  <si>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</si>
  <si>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</si>
  <si>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</si>
  <si>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</si>
  <si>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</si>
  <si>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</si>
  <si>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</si>
  <si>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</si>
  <si>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</si>
  <si>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</si>
  <si>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</si>
  <si>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</si>
  <si>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</si>
  <si>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</si>
  <si>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</si>
  <si>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</si>
  <si>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</si>
  <si>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</si>
  <si>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</si>
  <si>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</si>
  <si>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</si>
  <si>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</si>
  <si>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</si>
  <si>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</si>
  <si>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</si>
  <si>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</si>
  <si>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</si>
  <si>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</si>
  <si>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</si>
  <si>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</si>
  <si>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</si>
  <si>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</si>
  <si>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</si>
  <si>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</si>
  <si>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</si>
  <si>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</si>
  <si>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</si>
  <si>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</si>
  <si>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</si>
  <si>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</si>
  <si>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</si>
  <si>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</si>
  <si>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</si>
  <si>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</si>
  <si>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</si>
  <si>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</si>
  <si>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</si>
  <si>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</si>
  <si>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</si>
  <si>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</si>
  <si>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</si>
  <si>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</si>
  <si>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</si>
  <si>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</si>
  <si>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</si>
  <si>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</si>
  <si>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</si>
  <si>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</si>
  <si>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</si>
  <si>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</si>
  <si>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</si>
  <si>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</si>
  <si>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</si>
  <si>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</si>
  <si>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</si>
  <si>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</si>
  <si>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</si>
  <si>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</si>
  <si>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</si>
  <si>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</si>
  <si>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</si>
  <si>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</si>
  <si>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</si>
  <si>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</si>
  <si>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</si>
  <si>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</si>
  <si>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</si>
  <si>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</si>
  <si>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</si>
  <si>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</si>
  <si>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</si>
  <si>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</si>
  <si>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</si>
  <si>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</si>
  <si>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</si>
  <si>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</si>
  <si>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</si>
  <si>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</si>
  <si>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</si>
  <si>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</si>
  <si>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</si>
  <si>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</si>
  <si>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</si>
  <si>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</si>
  <si>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</si>
  <si>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</si>
  <si>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</si>
  <si>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</si>
  <si>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</si>
  <si>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</si>
  <si>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</si>
  <si>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</si>
  <si>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</si>
  <si>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</si>
  <si>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</si>
  <si>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</si>
  <si>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</si>
  <si>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</si>
  <si>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</si>
  <si>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</si>
  <si>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</si>
  <si>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</si>
  <si>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</si>
  <si>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</si>
  <si>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</si>
  <si>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</si>
  <si>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</si>
  <si>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</si>
  <si>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</si>
  <si>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</si>
  <si>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</si>
  <si>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</si>
  <si>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</si>
  <si>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</si>
  <si>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</si>
  <si>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</si>
  <si>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</si>
  <si>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</si>
  <si>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</si>
  <si>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</si>
  <si>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</si>
  <si>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</si>
  <si>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</si>
  <si>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</si>
  <si>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</si>
  <si>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</si>
  <si>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</si>
  <si>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</si>
  <si>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</si>
  <si>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</si>
  <si>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</si>
  <si>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</si>
  <si>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</si>
  <si>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</si>
  <si>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</si>
  <si>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</si>
  <si>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</si>
  <si>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</si>
  <si>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</si>
  <si>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</si>
  <si>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</si>
  <si>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</si>
  <si>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</si>
  <si>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</si>
  <si>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</si>
  <si>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</si>
  <si>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</si>
  <si>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</si>
  <si>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</si>
  <si>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</si>
  <si>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</si>
  <si>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</si>
  <si>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</si>
  <si>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</si>
  <si>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</si>
  <si>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</si>
  <si>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</si>
  <si>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</si>
  <si>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</si>
  <si>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</si>
  <si>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</si>
  <si>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</si>
  <si>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</si>
  <si>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</si>
  <si>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</si>
  <si>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</si>
  <si>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</si>
  <si>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</si>
  <si>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</si>
  <si>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</si>
  <si>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</si>
  <si>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</si>
  <si>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</si>
  <si>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</si>
  <si>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</si>
  <si>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</si>
  <si>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</si>
  <si>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</si>
  <si>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</si>
  <si>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</si>
  <si>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</si>
  <si>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</si>
  <si>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</si>
  <si>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</si>
  <si>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</si>
  <si>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</si>
  <si>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</si>
  <si>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</si>
  <si>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</si>
  <si>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</si>
  <si>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</si>
  <si>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</si>
  <si>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</si>
  <si>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</si>
  <si>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</si>
  <si>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</si>
  <si>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</si>
  <si>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</si>
  <si>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</si>
  <si>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</si>
  <si>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</si>
  <si>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</si>
  <si>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</si>
  <si>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</si>
  <si>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</si>
  <si>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</si>
  <si>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</si>
  <si>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</si>
  <si>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</si>
  <si>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</si>
  <si>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</si>
  <si>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</si>
  <si>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</si>
  <si>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</si>
  <si>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</si>
  <si>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</si>
  <si>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</si>
  <si>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</si>
  <si>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</si>
  <si>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</si>
  <si>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</si>
  <si>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</si>
  <si>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</si>
  <si>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</si>
  <si>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</si>
  <si>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</si>
  <si>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</si>
  <si>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</si>
  <si>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</si>
  <si>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</si>
  <si>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</si>
  <si>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</si>
  <si>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</si>
  <si>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</si>
  <si>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</si>
  <si>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</si>
  <si>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</si>
  <si>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</si>
  <si>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</si>
  <si>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</si>
  <si>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</si>
  <si>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</si>
  <si>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</si>
  <si>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</si>
  <si>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</si>
  <si>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</si>
  <si>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</si>
  <si>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</si>
  <si>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</si>
  <si>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</si>
  <si>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</si>
  <si>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</si>
  <si>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</si>
  <si>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</si>
  <si>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</si>
  <si>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</si>
  <si>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</si>
  <si>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</si>
  <si>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</si>
  <si>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</si>
  <si>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</si>
  <si>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</si>
  <si>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</si>
  <si>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</si>
  <si>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</si>
  <si>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</si>
  <si>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</si>
  <si>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</si>
  <si>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</si>
  <si>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</si>
  <si>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</si>
  <si>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</si>
  <si>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</si>
  <si>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</si>
  <si>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</si>
  <si>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</si>
  <si>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</si>
  <si>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</si>
  <si>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</si>
  <si>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</si>
  <si>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</si>
  <si>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</si>
  <si>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</si>
  <si>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</si>
  <si>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</si>
  <si>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</si>
  <si>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</si>
  <si>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</si>
  <si>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</si>
  <si>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</si>
  <si>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</si>
  <si>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</si>
  <si>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</si>
  <si>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</si>
  <si>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</si>
  <si>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</si>
  <si>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</si>
  <si>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</si>
  <si>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</si>
  <si>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</si>
  <si>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</si>
  <si>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</si>
  <si>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</si>
  <si>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</si>
  <si>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</si>
  <si>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</si>
  <si>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</si>
  <si>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</si>
  <si>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</si>
  <si>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</si>
  <si>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</si>
  <si>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</si>
  <si>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</si>
  <si>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</si>
  <si>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</si>
  <si>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</si>
  <si>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</si>
  <si>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</si>
  <si>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</si>
  <si>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</si>
  <si>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</si>
  <si>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</si>
  <si>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</si>
  <si>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</si>
  <si>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</si>
  <si>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</si>
  <si>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</si>
  <si>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</si>
  <si>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</si>
  <si>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</si>
  <si>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</si>
  <si>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</si>
  <si>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</si>
  <si>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</si>
  <si>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</si>
  <si>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</si>
  <si>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</si>
  <si>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</si>
  <si>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</si>
  <si>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</si>
  <si>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</si>
  <si>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</si>
  <si>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</si>
  <si>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</si>
  <si>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</si>
  <si>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</si>
  <si>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</si>
  <si>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</si>
  <si>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</si>
  <si>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</si>
  <si>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</si>
  <si>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</si>
  <si>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</si>
  <si>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</si>
  <si>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</si>
  <si>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</si>
  <si>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</si>
  <si>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</si>
  <si>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</si>
  <si>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</si>
  <si>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</si>
  <si>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</si>
  <si>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</si>
  <si>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</si>
  <si>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</si>
  <si>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</si>
  <si>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</si>
  <si>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</si>
  <si>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</si>
  <si>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</si>
  <si>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</si>
  <si>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</si>
  <si>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</si>
  <si>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</si>
  <si>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</si>
  <si>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</si>
  <si>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</si>
  <si>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</si>
  <si>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</si>
  <si>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</si>
  <si>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</si>
  <si>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</si>
  <si>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</si>
  <si>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</si>
  <si>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</si>
  <si>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</si>
  <si>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</si>
  <si>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</si>
  <si>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</si>
  <si>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</si>
  <si>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</si>
  <si>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</si>
  <si>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</si>
  <si>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</si>
  <si>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</si>
  <si>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</si>
  <si>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</si>
  <si>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</si>
  <si>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</si>
  <si>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</si>
  <si>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</si>
  <si>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</si>
  <si>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</si>
  <si>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</si>
  <si>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</si>
  <si>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</si>
  <si>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</si>
  <si>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</si>
  <si>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</si>
  <si>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</si>
  <si>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</si>
  <si>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</si>
  <si>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</si>
  <si>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</si>
  <si>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</si>
  <si>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</si>
  <si>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</si>
  <si>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</si>
  <si>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</si>
  <si>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</si>
  <si>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</si>
  <si>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</si>
  <si>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</si>
  <si>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</si>
  <si>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</si>
  <si>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</si>
  <si>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</si>
  <si>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</si>
  <si>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</si>
  <si>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</si>
  <si>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</si>
  <si>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</si>
  <si>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</si>
  <si>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</si>
  <si>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</si>
  <si>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</si>
  <si>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</si>
  <si>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</si>
  <si>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</si>
  <si>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</si>
  <si>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</si>
  <si>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</si>
  <si>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</si>
  <si>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</si>
  <si>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</si>
  <si>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</si>
  <si>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</si>
  <si>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</si>
  <si>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</si>
  <si>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</si>
  <si>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</si>
  <si>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</si>
  <si>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</si>
  <si>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</si>
  <si>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</si>
  <si>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</si>
  <si>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</si>
  <si>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</si>
  <si>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</si>
  <si>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</si>
  <si>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</si>
  <si>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</si>
  <si>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</si>
  <si>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</si>
  <si>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</si>
  <si>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</si>
  <si>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</si>
  <si>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</si>
  <si>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</si>
  <si>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</si>
  <si>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</si>
  <si>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</si>
  <si>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</si>
  <si>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</si>
  <si>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</si>
  <si>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</si>
  <si>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</si>
  <si>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</si>
  <si>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</si>
  <si>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</si>
  <si>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</si>
  <si>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</si>
  <si>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</si>
  <si>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</si>
  <si>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</si>
  <si>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</si>
  <si>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</si>
  <si>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</si>
  <si>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</si>
  <si>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</si>
  <si>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</si>
  <si>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</si>
  <si>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</si>
  <si>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</si>
  <si>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</si>
  <si>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</si>
  <si>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</si>
  <si>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</si>
  <si>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</si>
  <si>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</si>
  <si>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</si>
  <si>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</si>
  <si>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</si>
  <si>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</si>
  <si>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</si>
  <si>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</si>
  <si>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</si>
  <si>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</si>
  <si>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</si>
  <si>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</si>
  <si>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</si>
  <si>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</si>
  <si>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</si>
  <si>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</si>
  <si>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</si>
  <si>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</si>
  <si>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</si>
  <si>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</si>
  <si>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</si>
  <si>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</si>
  <si>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</si>
  <si>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</si>
  <si>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</si>
  <si>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</si>
  <si>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</si>
  <si>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</si>
  <si>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</si>
  <si>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</si>
  <si>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</si>
  <si>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</si>
  <si>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</si>
  <si>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</si>
  <si>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</si>
  <si>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</si>
  <si>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</si>
  <si>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</si>
  <si>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</si>
  <si>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</si>
  <si>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</si>
  <si>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</si>
  <si>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</si>
  <si>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</si>
  <si>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</si>
  <si>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</si>
  <si>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</si>
  <si>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</si>
  <si>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</si>
  <si>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</si>
  <si>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</si>
  <si>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</si>
  <si>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</si>
  <si>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</si>
  <si>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</si>
  <si>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</si>
  <si>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</si>
  <si>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</si>
  <si>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</si>
  <si>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</si>
  <si>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</si>
  <si>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</si>
  <si>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</si>
  <si>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</si>
  <si>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</si>
  <si>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</si>
  <si>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</si>
  <si>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</si>
  <si>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</si>
  <si>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</si>
  <si>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</si>
  <si>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</si>
  <si>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</si>
  <si>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</si>
  <si>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</si>
  <si>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</si>
  <si>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</si>
  <si>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</si>
  <si>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</si>
  <si>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</si>
  <si>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</si>
  <si>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</si>
  <si>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</si>
  <si>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</si>
  <si>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</si>
  <si>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</si>
  <si>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</si>
  <si>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</si>
  <si>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</si>
  <si>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</si>
  <si>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</si>
  <si>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</si>
  <si>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</si>
  <si>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</si>
  <si>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</si>
  <si>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</si>
  <si>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</si>
  <si>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</si>
  <si>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</si>
  <si>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</si>
  <si>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</si>
  <si>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</si>
  <si>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</si>
  <si>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</si>
  <si>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</si>
  <si>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</si>
  <si>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</si>
  <si>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</si>
  <si>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</si>
  <si>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</si>
  <si>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</si>
  <si>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</si>
  <si>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</si>
  <si>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</si>
  <si>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</si>
  <si>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</si>
  <si>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</si>
  <si>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</si>
  <si>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</si>
  <si>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</si>
  <si>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</si>
  <si>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</si>
  <si>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</si>
  <si>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</si>
  <si>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</si>
  <si>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</si>
  <si>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</si>
  <si>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</si>
  <si>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</si>
  <si>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</si>
  <si>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</si>
  <si>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</si>
  <si>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</si>
  <si>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</si>
  <si>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</si>
  <si>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</si>
  <si>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</si>
  <si>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</si>
  <si>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</si>
  <si>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</si>
  <si>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</si>
  <si>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</si>
  <si>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</si>
  <si>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</si>
  <si>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</si>
  <si>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</si>
  <si>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</si>
  <si>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</si>
  <si>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</si>
  <si>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</si>
  <si>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</si>
  <si>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</si>
  <si>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</si>
  <si>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</si>
  <si>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</si>
  <si>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</si>
  <si>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</si>
  <si>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</si>
  <si>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</si>
  <si>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</si>
  <si>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</si>
  <si>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</si>
  <si>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</si>
  <si>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</si>
  <si>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</si>
  <si>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</si>
  <si>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</si>
  <si>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</si>
  <si>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</si>
  <si>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</si>
  <si>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</si>
  <si>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</si>
  <si>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</si>
  <si>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</si>
  <si>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</si>
  <si>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</si>
  <si>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</si>
  <si>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</si>
  <si>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</si>
  <si>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</si>
  <si>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</si>
  <si>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</si>
  <si>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</si>
  <si>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</si>
  <si>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</si>
  <si>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</si>
  <si>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</si>
  <si>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</si>
  <si>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</si>
  <si>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</si>
  <si>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</si>
  <si>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</si>
  <si>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</si>
  <si>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</si>
  <si>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</si>
  <si>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</si>
  <si>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</si>
  <si>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</si>
  <si>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</si>
  <si>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</si>
  <si>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</si>
  <si>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</si>
  <si>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</si>
  <si>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</si>
  <si>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</si>
  <si>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</si>
  <si>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</si>
  <si>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</si>
  <si>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</si>
  <si>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</si>
  <si>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</si>
  <si>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</si>
  <si>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</si>
  <si>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</si>
  <si>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</si>
  <si>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</si>
  <si>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</si>
  <si>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</si>
  <si>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</si>
  <si>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</si>
  <si>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</si>
  <si>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</si>
  <si>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</si>
  <si>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</si>
  <si>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</si>
  <si>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</si>
  <si>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</si>
  <si>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</si>
  <si>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</si>
  <si>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</si>
  <si>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</si>
  <si>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</si>
  <si>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</si>
  <si>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</si>
  <si>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</si>
  <si>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</si>
  <si>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</si>
  <si>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</si>
  <si>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</si>
  <si>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</si>
  <si>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</si>
  <si>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</si>
  <si>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</si>
  <si>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</si>
  <si>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</si>
  <si>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</si>
  <si>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</si>
  <si>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</si>
  <si>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</si>
  <si>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</si>
  <si>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</si>
  <si>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</si>
  <si>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</si>
  <si>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</si>
  <si>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</si>
  <si>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</si>
  <si>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</si>
  <si>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</si>
  <si>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</si>
  <si>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</si>
  <si>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</si>
  <si>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</si>
  <si>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</si>
  <si>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</si>
  <si>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</si>
  <si>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</si>
  <si>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</si>
  <si>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</si>
  <si>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</si>
  <si>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</si>
  <si>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</si>
  <si>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</si>
  <si>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</si>
  <si>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</si>
  <si>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</si>
  <si>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</si>
  <si>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</si>
  <si>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</si>
  <si>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</si>
  <si>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</si>
  <si>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</si>
  <si>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</si>
  <si>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</si>
  <si>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</si>
  <si>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</si>
  <si>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</si>
  <si>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</si>
  <si>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</si>
  <si>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</si>
  <si>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</si>
  <si>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</si>
  <si>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</si>
  <si>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</si>
  <si>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</si>
  <si>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</si>
  <si>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</si>
  <si>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</si>
  <si>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</si>
  <si>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</si>
  <si>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</si>
  <si>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</si>
  <si>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</si>
  <si>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</si>
  <si>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</si>
  <si>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</si>
  <si>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</si>
  <si>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</si>
  <si>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</si>
  <si>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</si>
  <si>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</si>
  <si>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</si>
  <si>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</si>
  <si>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</si>
  <si>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</si>
  <si>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</si>
  <si>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</si>
  <si>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</si>
  <si>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</si>
  <si>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</si>
  <si>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</si>
  <si>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</si>
  <si>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</si>
  <si>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</si>
  <si>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</si>
  <si>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</si>
  <si>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</si>
  <si>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</si>
  <si>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</si>
  <si>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</si>
  <si>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</si>
  <si>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</si>
  <si>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</si>
  <si>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</si>
  <si>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</si>
  <si>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</si>
  <si>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</si>
  <si>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</si>
  <si>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</si>
  <si>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</si>
  <si>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</si>
  <si>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</si>
  <si>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</si>
  <si>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</si>
  <si>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</si>
  <si>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</si>
  <si>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</si>
  <si>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</si>
  <si>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</si>
  <si>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</si>
  <si>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</si>
  <si>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</si>
  <si>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</si>
  <si>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</si>
  <si>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</si>
  <si>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</si>
  <si>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</si>
  <si>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</si>
  <si>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</si>
  <si>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</si>
  <si>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</si>
  <si>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</si>
  <si>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</si>
  <si>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</si>
  <si>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</si>
  <si>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</si>
  <si>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</si>
  <si>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</si>
  <si>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</si>
  <si>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</si>
  <si>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</si>
  <si>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</si>
  <si>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</si>
  <si>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</si>
  <si>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</si>
  <si>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</si>
  <si>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</si>
  <si>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</si>
  <si>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</si>
  <si>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</si>
  <si>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</si>
  <si>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</si>
  <si>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</si>
  <si>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</si>
  <si>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</si>
  <si>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</si>
  <si>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</si>
  <si>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</si>
  <si>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</si>
  <si>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</si>
  <si>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</si>
  <si>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</si>
  <si>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</si>
  <si>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</si>
  <si>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</si>
  <si>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</si>
  <si>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</si>
  <si>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</si>
  <si>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</si>
  <si>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</si>
  <si>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</si>
  <si>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</si>
  <si>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</si>
  <si>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</si>
  <si>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</si>
  <si>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</si>
  <si>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</si>
  <si>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</si>
  <si>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</si>
  <si>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</si>
  <si>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</si>
  <si>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</si>
  <si>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</si>
  <si>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</si>
  <si>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</si>
  <si>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</si>
  <si>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</si>
  <si>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</si>
  <si>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</si>
  <si>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</si>
  <si>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</si>
  <si>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</si>
  <si>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</si>
  <si>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</si>
  <si>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</si>
  <si>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</si>
  <si>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</si>
  <si>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</si>
  <si>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</si>
  <si>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</si>
  <si>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</si>
  <si>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</si>
  <si>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</si>
  <si>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</si>
  <si>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</si>
  <si>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</si>
  <si>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</si>
  <si>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</si>
  <si>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</si>
  <si>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</si>
  <si>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</si>
  <si>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</si>
  <si>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</si>
  <si>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</si>
  <si>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</si>
  <si>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</si>
  <si>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</si>
  <si>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</si>
  <si>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</si>
  <si>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</si>
  <si>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</si>
  <si>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</si>
  <si>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</si>
  <si>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</si>
  <si>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</si>
  <si>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</si>
  <si>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</si>
  <si>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</si>
  <si>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</si>
  <si>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</si>
  <si>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</si>
  <si>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</si>
  <si>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</si>
  <si>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</si>
  <si>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</si>
  <si>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</si>
  <si>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</si>
  <si>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</si>
  <si>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</si>
  <si>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</si>
  <si>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</si>
  <si>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</si>
  <si>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</si>
  <si>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</si>
  <si>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</si>
  <si>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</si>
  <si>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</si>
  <si>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</si>
  <si>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</si>
  <si>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</si>
  <si>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</si>
  <si>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</si>
  <si>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</si>
  <si>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</si>
  <si>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</si>
  <si>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</si>
  <si>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</si>
  <si>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</si>
  <si>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</si>
  <si>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</si>
  <si>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</si>
  <si>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</si>
  <si>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</si>
  <si>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</si>
  <si>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</si>
  <si>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</si>
  <si>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</si>
  <si>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</si>
  <si>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</si>
  <si>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</si>
  <si>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</si>
  <si>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</si>
  <si>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</si>
  <si>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</si>
  <si>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</si>
  <si>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</si>
  <si>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</si>
  <si>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</si>
  <si>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</si>
  <si>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</si>
  <si>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</si>
  <si>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</si>
  <si>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</si>
  <si>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</si>
  <si>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</si>
  <si>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</si>
  <si>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</si>
  <si>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</si>
  <si>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</si>
  <si>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</si>
  <si>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</si>
  <si>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</si>
  <si>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</si>
  <si>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</si>
  <si>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</si>
  <si>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</si>
  <si>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</si>
  <si>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</si>
  <si>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</si>
  <si>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</si>
  <si>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</si>
  <si>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</si>
  <si>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</si>
  <si>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</si>
  <si>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</si>
  <si>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</si>
  <si>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</si>
  <si>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</si>
  <si>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</si>
  <si>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</si>
  <si>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</si>
  <si>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</si>
  <si>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</si>
  <si>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</si>
  <si>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</si>
  <si>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</si>
  <si>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</si>
  <si>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</si>
  <si>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</si>
  <si>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</si>
  <si>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</si>
  <si>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</si>
  <si>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</si>
  <si>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</si>
  <si>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</si>
  <si>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</si>
  <si>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</si>
  <si>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</si>
  <si>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</si>
  <si>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</si>
  <si>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</si>
  <si>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</si>
  <si>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</si>
  <si>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</si>
  <si>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</si>
  <si>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</si>
  <si>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</si>
  <si>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</si>
  <si>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</si>
  <si>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</si>
  <si>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</si>
  <si>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</si>
  <si>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</si>
  <si>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</si>
  <si>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</si>
  <si>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</si>
  <si>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</si>
  <si>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</si>
  <si>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</si>
  <si>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</si>
  <si>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</si>
  <si>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</si>
  <si>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</si>
  <si>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</si>
  <si>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</si>
  <si>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</si>
  <si>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</si>
  <si>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</si>
  <si>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</si>
  <si>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</si>
  <si>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</si>
  <si>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</si>
  <si>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</si>
  <si>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</si>
  <si>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</si>
  <si>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</si>
  <si>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</si>
  <si>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</si>
  <si>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</si>
  <si>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</si>
  <si>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</si>
  <si>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</si>
  <si>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</si>
  <si>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</si>
  <si>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</si>
  <si>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</si>
  <si>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</si>
  <si>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</si>
  <si>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</si>
  <si>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</si>
  <si>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</si>
  <si>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</si>
  <si>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</si>
  <si>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</si>
  <si>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</si>
  <si>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</si>
  <si>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</si>
  <si>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</si>
  <si>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</si>
  <si>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</si>
  <si>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</si>
  <si>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</si>
  <si>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</si>
  <si>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</si>
  <si>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</si>
  <si>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</si>
  <si>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</si>
  <si>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</si>
  <si>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</si>
  <si>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</si>
  <si>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</si>
  <si>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</si>
  <si>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</si>
  <si>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</si>
  <si>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</si>
  <si>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</si>
  <si>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</si>
  <si>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</si>
  <si>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</si>
  <si>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</si>
  <si>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</si>
  <si>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</si>
  <si>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</si>
  <si>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</si>
  <si>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</si>
  <si>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</si>
  <si>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</si>
  <si>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</si>
  <si>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</si>
  <si>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</si>
  <si>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</si>
  <si>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</si>
  <si>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</si>
  <si>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</si>
  <si>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</si>
  <si>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</si>
  <si>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</si>
  <si>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</si>
  <si>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</si>
  <si>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</si>
  <si>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</si>
  <si>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</si>
  <si>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</si>
  <si>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</si>
  <si>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</si>
  <si>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</si>
  <si>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</si>
  <si>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</si>
  <si>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</si>
  <si>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</si>
  <si>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</si>
  <si>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</si>
  <si>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</si>
  <si>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</si>
  <si>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</si>
  <si>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</si>
  <si>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</si>
  <si>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</si>
  <si>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</si>
  <si>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</si>
  <si>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</si>
  <si>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</si>
  <si>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</si>
  <si>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</si>
  <si>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</si>
  <si>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</si>
  <si>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</si>
  <si>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</si>
  <si>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</si>
  <si>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</si>
  <si>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</si>
  <si>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</si>
  <si>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</si>
  <si>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</si>
  <si>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</si>
  <si>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</si>
  <si>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</si>
  <si>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</si>
  <si>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</si>
  <si>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</si>
  <si>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</si>
  <si>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</si>
  <si>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</si>
  <si>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</si>
  <si>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</si>
  <si>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</si>
  <si>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</si>
  <si>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</si>
  <si>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</si>
  <si>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</si>
  <si>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</si>
  <si>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</si>
  <si>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</si>
  <si>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</si>
  <si>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</si>
  <si>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</si>
  <si>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</si>
  <si>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</si>
  <si>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</si>
  <si>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</si>
  <si>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</si>
  <si>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</si>
  <si>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</si>
  <si>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</si>
  <si>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</si>
  <si>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</si>
  <si>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</si>
  <si>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</si>
  <si>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</si>
  <si>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</si>
  <si>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</si>
  <si>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</si>
  <si>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</si>
  <si>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</si>
  <si>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</si>
  <si>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</si>
  <si>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</si>
  <si>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</si>
  <si>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</si>
  <si>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</si>
  <si>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</si>
  <si>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</si>
  <si>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</si>
  <si>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</si>
  <si>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</si>
  <si>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</si>
  <si>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</si>
  <si>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</si>
  <si>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</si>
  <si>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</si>
  <si>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</si>
  <si>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</si>
  <si>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</si>
  <si>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</si>
  <si>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</si>
  <si>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</si>
  <si>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</si>
  <si>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</si>
  <si>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</si>
  <si>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</si>
  <si>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</si>
  <si>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</si>
  <si>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</si>
  <si>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</si>
  <si>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</si>
  <si>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</si>
  <si>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</si>
  <si>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</si>
  <si>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</si>
  <si>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</si>
  <si>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</si>
  <si>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</si>
  <si>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</si>
  <si>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</si>
  <si>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</si>
  <si>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</si>
  <si>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</si>
  <si>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</si>
  <si>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</si>
  <si>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</si>
  <si>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</si>
  <si>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</si>
  <si>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</si>
  <si>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</si>
  <si>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</si>
  <si>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</si>
  <si>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</si>
  <si>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</si>
  <si>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</si>
  <si>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</si>
  <si>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</si>
  <si>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</si>
  <si>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</si>
  <si>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</si>
  <si>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</si>
  <si>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</si>
  <si>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</si>
  <si>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</si>
  <si>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</si>
  <si>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</si>
  <si>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</si>
  <si>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</si>
  <si>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</si>
  <si>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</si>
  <si>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</si>
  <si>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</si>
  <si>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</si>
  <si>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</si>
  <si>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</si>
  <si>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</si>
  <si>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</si>
  <si>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</si>
  <si>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</si>
  <si>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</si>
  <si>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</si>
  <si>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</si>
  <si>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</si>
  <si>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</si>
  <si>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</si>
  <si>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</si>
  <si>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</si>
  <si>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</si>
  <si>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</si>
  <si>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</si>
  <si>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</si>
  <si>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</si>
  <si>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</si>
  <si>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</si>
  <si>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</si>
  <si>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</si>
  <si>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</si>
  <si>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</si>
  <si>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</si>
  <si>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</si>
  <si>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</si>
  <si>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</si>
  <si>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</si>
  <si>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</si>
  <si>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</si>
  <si>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</si>
  <si>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</si>
  <si>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</si>
  <si>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</si>
  <si>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</si>
  <si>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</si>
  <si>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</si>
  <si>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</si>
  <si>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</si>
  <si>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</si>
  <si>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</si>
  <si>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</si>
  <si>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</si>
  <si>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</si>
  <si>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</si>
  <si>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</si>
  <si>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</si>
  <si>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</si>
  <si>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</si>
  <si>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</si>
  <si>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</si>
  <si>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</si>
  <si>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</si>
  <si>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</si>
  <si>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</si>
  <si>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</si>
  <si>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</si>
  <si>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</si>
  <si>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</si>
  <si>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</si>
  <si>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</si>
  <si>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</si>
  <si>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</si>
  <si>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</si>
  <si>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</si>
  <si>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</si>
  <si>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</si>
  <si>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</si>
  <si>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</si>
  <si>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</si>
  <si>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</si>
  <si>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</si>
  <si>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</si>
  <si>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</si>
  <si>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</si>
  <si>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</si>
  <si>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</si>
  <si>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</si>
  <si>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</si>
  <si>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</si>
  <si>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</si>
  <si>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</si>
  <si>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</si>
  <si>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</si>
  <si>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</si>
  <si>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</si>
  <si>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</si>
  <si>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</si>
  <si>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</si>
  <si>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</si>
  <si>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</si>
  <si>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</si>
  <si>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</si>
  <si>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</si>
  <si>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</si>
  <si>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</si>
  <si>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</si>
  <si>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</si>
  <si>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</si>
  <si>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</si>
  <si>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</si>
  <si>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</si>
  <si>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</si>
  <si>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</si>
  <si>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</si>
  <si>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</si>
  <si>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</si>
  <si>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</si>
  <si>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</si>
  <si>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</si>
  <si>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</si>
  <si>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</si>
  <si>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</si>
  <si>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</si>
  <si>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</si>
  <si>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</si>
  <si>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</si>
  <si>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</si>
  <si>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</si>
  <si>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</si>
  <si>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</si>
  <si>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</si>
  <si>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</si>
  <si>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</si>
  <si>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</si>
  <si>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</si>
  <si>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</si>
  <si>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</si>
  <si>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</si>
  <si>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</si>
  <si>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</si>
  <si>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</si>
  <si>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</si>
  <si>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</si>
  <si>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</si>
  <si>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</si>
  <si>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</si>
  <si>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</si>
  <si>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</si>
  <si>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</si>
  <si>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</si>
  <si>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</si>
  <si>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</si>
  <si>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</si>
  <si>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</si>
  <si>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</si>
  <si>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</si>
  <si>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</si>
  <si>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</si>
  <si>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</si>
  <si>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</si>
  <si>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</si>
  <si>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</si>
  <si>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</si>
  <si>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</si>
  <si>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</si>
  <si>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</si>
  <si>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</si>
  <si>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</si>
  <si>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</si>
  <si>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</si>
  <si>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</si>
  <si>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</si>
  <si>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</si>
  <si>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</si>
  <si>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</si>
  <si>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</si>
  <si>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</si>
  <si>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</si>
  <si>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</si>
  <si>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</si>
  <si>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</si>
  <si>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</si>
  <si>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</si>
  <si>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</si>
  <si>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</si>
  <si>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</si>
  <si>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</si>
  <si>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</si>
  <si>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</si>
  <si>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</si>
  <si>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</si>
  <si>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</si>
  <si>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</si>
  <si>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</si>
  <si>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</si>
  <si>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</si>
  <si>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</si>
  <si>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</si>
  <si>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</si>
  <si>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</si>
  <si>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</si>
  <si>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</si>
  <si>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</si>
  <si>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</si>
  <si>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</si>
  <si>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</si>
  <si>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</si>
  <si>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</si>
  <si>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</si>
  <si>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</si>
  <si>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</si>
  <si>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</si>
  <si>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</si>
  <si>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</si>
  <si>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</si>
  <si>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</si>
  <si>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</si>
  <si>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</si>
  <si>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</si>
  <si>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</si>
  <si>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</si>
  <si>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</si>
  <si>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</si>
  <si>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</si>
  <si>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</si>
  <si>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</si>
  <si>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</si>
  <si>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</si>
  <si>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</si>
  <si>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</si>
  <si>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</si>
  <si>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</si>
  <si>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</si>
  <si>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</si>
  <si>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</si>
  <si>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</si>
  <si>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</si>
  <si>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</si>
  <si>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</si>
  <si>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</si>
  <si>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</si>
  <si>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</si>
  <si>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</si>
  <si>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</si>
  <si>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</si>
  <si>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</si>
  <si>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</si>
  <si>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</si>
  <si>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</si>
  <si>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</si>
  <si>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</si>
  <si>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</si>
  <si>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</si>
  <si>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</si>
  <si>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</si>
  <si>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</si>
  <si>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</si>
  <si>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</si>
  <si>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</si>
  <si>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</si>
  <si>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</si>
  <si>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</si>
  <si>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</si>
  <si>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</si>
  <si>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</si>
  <si>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</si>
  <si>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</si>
  <si>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</si>
  <si>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</si>
  <si>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</si>
  <si>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</si>
  <si>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</si>
  <si>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</si>
  <si>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</si>
  <si>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</si>
  <si>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</si>
  <si>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</si>
  <si>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</si>
  <si>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</si>
  <si>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</si>
  <si>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</si>
  <si>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</si>
  <si>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</si>
  <si>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</si>
  <si>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</si>
  <si>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</si>
  <si>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</si>
  <si>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</si>
  <si>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</si>
  <si>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</si>
  <si>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</si>
  <si>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</si>
  <si>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</si>
  <si>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</si>
  <si>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</si>
  <si>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</si>
  <si>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</si>
  <si>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</si>
  <si>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</si>
  <si>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</si>
  <si>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</si>
  <si>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</si>
  <si>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</si>
  <si>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</si>
  <si>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</si>
  <si>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</si>
  <si>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</si>
  <si>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</si>
  <si>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</si>
  <si>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</si>
  <si>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</si>
  <si>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</si>
  <si>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</si>
  <si>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</si>
  <si>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</si>
  <si>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</si>
  <si>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</si>
  <si>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</si>
  <si>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</si>
  <si>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</si>
  <si>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</si>
  <si>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</si>
  <si>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</si>
  <si>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</si>
  <si>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</si>
  <si>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</si>
  <si>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</si>
  <si>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</si>
  <si>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</si>
  <si>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</si>
  <si>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</si>
  <si>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</si>
  <si>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</si>
  <si>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</si>
  <si>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</si>
  <si>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</si>
  <si>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</si>
  <si>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</si>
  <si>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</si>
  <si>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</si>
  <si>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</si>
  <si>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</si>
  <si>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</si>
  <si>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</si>
  <si>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</si>
  <si>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</si>
  <si>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</si>
  <si>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</si>
  <si>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</si>
  <si>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</si>
  <si>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</si>
  <si>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</si>
  <si>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</si>
  <si>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</si>
  <si>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</si>
  <si>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</si>
  <si>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</si>
  <si>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</si>
  <si>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</si>
  <si>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</si>
  <si>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</si>
  <si>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</si>
  <si>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</si>
  <si>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</si>
  <si>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</si>
  <si>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</si>
  <si>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</si>
  <si>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</si>
  <si>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</si>
  <si>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</si>
  <si>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</si>
  <si>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</si>
  <si>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</si>
  <si>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</si>
  <si>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</si>
  <si>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</si>
  <si>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</si>
  <si>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</si>
  <si>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</si>
  <si>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</si>
  <si>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</si>
  <si>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</si>
  <si>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</si>
  <si>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</si>
  <si>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</si>
  <si>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</si>
  <si>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</si>
  <si>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</si>
  <si>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</si>
  <si>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</si>
  <si>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</si>
  <si>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</si>
  <si>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</si>
  <si>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</si>
  <si>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</si>
  <si>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</si>
  <si>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</si>
  <si>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</si>
  <si>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</si>
  <si>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</si>
  <si>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</si>
  <si>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</si>
  <si>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</si>
  <si>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</si>
  <si>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</si>
  <si>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</si>
  <si>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</si>
  <si>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</si>
  <si>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</si>
  <si>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</si>
  <si>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</si>
  <si>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</si>
  <si>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</si>
  <si>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</si>
  <si>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</si>
  <si>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</si>
  <si>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</si>
  <si>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</si>
  <si>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</si>
  <si>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</si>
  <si>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</si>
  <si>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</si>
  <si>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</si>
  <si>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</si>
  <si>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</si>
  <si>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</si>
  <si>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</si>
  <si>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</si>
  <si>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</si>
  <si>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</si>
  <si>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</si>
  <si>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</si>
  <si>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</si>
  <si>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</si>
  <si>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</si>
  <si>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</si>
  <si>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</si>
  <si>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</si>
  <si>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</si>
  <si>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</si>
  <si>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</si>
  <si>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</si>
  <si>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</si>
  <si>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</si>
  <si>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</si>
  <si>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</si>
  <si>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</si>
  <si>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</si>
  <si>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</si>
  <si>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</si>
  <si>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</si>
  <si>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</si>
  <si>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</si>
  <si>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</si>
  <si>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</si>
  <si>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</si>
  <si>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</si>
  <si>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</si>
  <si>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</si>
  <si>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</si>
  <si>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</si>
  <si>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</si>
  <si>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</si>
  <si>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</si>
  <si>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</si>
  <si>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</si>
  <si>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</si>
  <si>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</si>
  <si>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</si>
  <si>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</si>
  <si>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</si>
  <si>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</si>
  <si>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</si>
  <si>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</si>
  <si>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</si>
  <si>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</si>
  <si>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</si>
  <si>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</si>
  <si>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</si>
  <si>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</si>
  <si>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</si>
  <si>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</si>
  <si>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</si>
  <si>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</si>
  <si>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</si>
  <si>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</si>
  <si>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</si>
  <si>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</si>
  <si>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</si>
  <si>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</si>
  <si>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</si>
  <si>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</si>
  <si>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</si>
  <si>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</si>
  <si>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</si>
  <si>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</si>
  <si>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</si>
  <si>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</si>
  <si>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</si>
  <si>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</si>
  <si>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</si>
  <si>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</si>
  <si>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</si>
  <si>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</si>
  <si>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</si>
  <si>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</si>
  <si>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</si>
  <si>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</si>
  <si>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</si>
  <si>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</si>
  <si>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</si>
  <si>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</si>
  <si>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</si>
  <si>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</si>
  <si>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</si>
  <si>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</si>
  <si>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</si>
  <si>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</si>
  <si>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</si>
  <si>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</si>
  <si>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</si>
  <si>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</si>
  <si>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</si>
  <si>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</si>
  <si>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</si>
  <si>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</si>
  <si>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</si>
  <si>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</si>
  <si>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</si>
  <si>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</si>
  <si>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</si>
  <si>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</si>
  <si>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</si>
  <si>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</si>
  <si>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</si>
  <si>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</si>
  <si>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</si>
  <si>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</si>
  <si>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</si>
  <si>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</si>
  <si>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</si>
  <si>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</si>
  <si>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</si>
  <si>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</si>
  <si>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</si>
  <si>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</si>
  <si>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</si>
  <si>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</si>
  <si>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</si>
  <si>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</si>
  <si>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</si>
  <si>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</si>
  <si>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</si>
  <si>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</si>
  <si>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</si>
  <si>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</si>
  <si>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</si>
  <si>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</si>
  <si>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</si>
  <si>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</si>
  <si>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</si>
  <si>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</si>
  <si>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</si>
  <si>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</si>
  <si>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</si>
  <si>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</si>
  <si>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</si>
  <si>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</si>
  <si>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</si>
  <si>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</si>
  <si>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</si>
  <si>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</si>
  <si>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</si>
  <si>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</si>
  <si>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</si>
  <si>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</si>
  <si>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</si>
  <si>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</si>
  <si>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</si>
  <si>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</si>
  <si>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</si>
  <si>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</si>
  <si>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</si>
  <si>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</si>
  <si>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</si>
  <si>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</si>
  <si>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</si>
  <si>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</si>
  <si>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</si>
  <si>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</si>
  <si>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</si>
  <si>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</si>
  <si>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</si>
  <si>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</si>
  <si>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</si>
  <si>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</si>
  <si>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</si>
  <si>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</si>
  <si>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</si>
  <si>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</si>
  <si>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</si>
  <si>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</si>
  <si>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</si>
  <si>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</si>
  <si>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</si>
  <si>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</si>
  <si>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</si>
  <si>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</si>
  <si>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</si>
  <si>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</si>
  <si>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</si>
  <si>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</si>
  <si>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</si>
  <si>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</si>
  <si>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</si>
  <si>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</si>
  <si>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</si>
  <si>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</si>
  <si>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</si>
  <si>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</si>
  <si>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</si>
  <si>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</si>
  <si>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</si>
  <si>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</si>
  <si>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</si>
  <si>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</si>
  <si>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</si>
  <si>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</si>
  <si>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</si>
  <si>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</si>
  <si>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</si>
  <si>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</si>
  <si>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</si>
  <si>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</si>
  <si>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</si>
  <si>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</si>
  <si>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</si>
  <si>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</si>
  <si>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</si>
  <si>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</si>
  <si>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</si>
  <si>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</si>
  <si>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</si>
  <si>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</si>
  <si>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</si>
  <si>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</si>
  <si>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</si>
  <si>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</si>
  <si>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</si>
  <si>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</si>
  <si>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</si>
  <si>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</si>
  <si>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</si>
  <si>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</si>
  <si>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</si>
  <si>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</si>
  <si>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</si>
  <si>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</si>
  <si>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</si>
  <si>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</si>
  <si>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</si>
  <si>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</si>
  <si>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</si>
  <si>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</si>
  <si>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</si>
  <si>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</si>
  <si>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</si>
  <si>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</si>
  <si>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</si>
  <si>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</si>
  <si>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</si>
  <si>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</si>
  <si>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</si>
  <si>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</si>
  <si>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</si>
  <si>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</si>
  <si>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</si>
  <si>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</si>
  <si>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</si>
  <si>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</si>
  <si>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</si>
  <si>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</si>
  <si>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</si>
  <si>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</si>
  <si>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</si>
  <si>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</si>
  <si>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</si>
  <si>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</si>
  <si>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</si>
  <si>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</si>
  <si>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</si>
  <si>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</si>
  <si>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</si>
  <si>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</si>
  <si>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</si>
  <si>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</si>
  <si>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</si>
  <si>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</si>
  <si>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</si>
  <si>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</si>
  <si>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</si>
  <si>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</si>
  <si>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</si>
  <si>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</si>
  <si>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</si>
  <si>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</si>
  <si>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</si>
  <si>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</si>
  <si>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</si>
  <si>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</si>
  <si>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</si>
  <si>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</si>
  <si>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</si>
  <si>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</si>
  <si>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</si>
  <si>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</si>
  <si>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</si>
  <si>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</si>
  <si>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</si>
  <si>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</si>
  <si>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</si>
  <si>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</si>
  <si>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</si>
  <si>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</si>
  <si>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</si>
  <si>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</si>
  <si>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</si>
  <si>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</si>
  <si>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</si>
  <si>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</si>
  <si>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</si>
  <si>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</si>
  <si>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</si>
  <si>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</si>
  <si>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</si>
  <si>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</si>
  <si>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</si>
  <si>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</si>
  <si>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</si>
  <si>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</si>
  <si>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</si>
  <si>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</si>
  <si>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</si>
  <si>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</si>
  <si>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</si>
  <si>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</si>
  <si>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</si>
  <si>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</si>
  <si>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</si>
  <si>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</si>
  <si>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</si>
  <si>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</si>
  <si>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</si>
  <si>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</si>
  <si>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</si>
  <si>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</si>
  <si>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</si>
  <si>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</si>
  <si>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</si>
  <si>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</si>
  <si>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</si>
  <si>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</si>
  <si>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</si>
  <si>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</si>
  <si>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</si>
  <si>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</si>
  <si>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</si>
  <si>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</si>
  <si>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</si>
  <si>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</si>
  <si>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</si>
  <si>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</si>
  <si>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</si>
  <si>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</si>
  <si>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</si>
  <si>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</si>
  <si>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</si>
  <si>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</si>
  <si>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</si>
  <si>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</si>
  <si>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</si>
  <si>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</si>
  <si>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</si>
  <si>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</si>
  <si>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</si>
  <si>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</si>
  <si>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</si>
  <si>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</si>
  <si>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</si>
  <si>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</si>
  <si>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</si>
  <si>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</si>
  <si>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</si>
  <si>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</si>
  <si>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</si>
  <si>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</si>
  <si>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</si>
  <si>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</si>
  <si>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</si>
  <si>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</si>
  <si>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</si>
  <si>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</si>
  <si>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</si>
  <si>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</si>
  <si>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</si>
  <si>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</si>
  <si>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</si>
  <si>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</si>
  <si>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</si>
  <si>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</si>
  <si>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</si>
  <si>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</si>
  <si>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</si>
  <si>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</si>
  <si>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</si>
  <si>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</si>
  <si>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</si>
  <si>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</si>
  <si>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</si>
  <si>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</si>
  <si>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</si>
  <si>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</si>
  <si>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</si>
  <si>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</si>
  <si>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</si>
  <si>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</si>
  <si>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</si>
  <si>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</si>
  <si>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</si>
  <si>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</si>
  <si>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</si>
  <si>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</si>
  <si>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</si>
  <si>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</si>
  <si>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</si>
  <si>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</si>
  <si>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</si>
  <si>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</si>
  <si>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</si>
  <si>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</si>
  <si>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</si>
  <si>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</si>
  <si>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</si>
  <si>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</si>
  <si>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</si>
  <si>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</si>
  <si>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</si>
  <si>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</si>
  <si>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</si>
  <si>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</si>
  <si>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</si>
  <si>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</si>
  <si>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</si>
  <si>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</si>
  <si>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</si>
  <si>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</si>
  <si>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</si>
  <si>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</si>
  <si>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</si>
  <si>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</si>
  <si>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</si>
  <si>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</si>
  <si>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</si>
  <si>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</si>
  <si>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</si>
  <si>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</si>
  <si>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</si>
  <si>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</si>
  <si>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</si>
  <si>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</si>
  <si>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</si>
  <si>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</si>
  <si>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</si>
  <si>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</si>
  <si>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</si>
  <si>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</si>
  <si>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</si>
  <si>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</si>
  <si>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</si>
  <si>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</si>
  <si>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</si>
  <si>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</si>
  <si>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</si>
  <si>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</si>
  <si>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</si>
  <si>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</si>
  <si>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</si>
  <si>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</si>
  <si>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</si>
  <si>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</si>
  <si>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</si>
  <si>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</si>
  <si>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</si>
  <si>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</si>
  <si>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</si>
  <si>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</si>
  <si>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</si>
  <si>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</si>
  <si>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</si>
  <si>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</si>
  <si>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</si>
  <si>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</si>
  <si>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</si>
  <si>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</si>
  <si>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</si>
  <si>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</si>
  <si>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</si>
  <si>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</si>
  <si>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</si>
  <si>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</si>
  <si>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</si>
  <si>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</si>
  <si>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</si>
  <si>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</si>
  <si>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</si>
  <si>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</si>
  <si>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</si>
  <si>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</si>
  <si>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</si>
  <si>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</si>
  <si>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</si>
  <si>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</si>
  <si>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</si>
  <si>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</si>
  <si>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</si>
  <si>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</si>
  <si>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</si>
  <si>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</si>
  <si>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</si>
  <si>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</si>
  <si>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</si>
  <si>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</si>
  <si>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</si>
  <si>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</si>
  <si>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</si>
  <si>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</si>
  <si>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</si>
  <si>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</si>
  <si>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</si>
  <si>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</si>
  <si>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</si>
  <si>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</si>
  <si>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</si>
  <si>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</si>
  <si>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</si>
  <si>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</si>
  <si>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</si>
  <si>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</si>
  <si>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</si>
  <si>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</si>
  <si>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</si>
  <si>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</si>
  <si>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</si>
  <si>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</si>
  <si>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</si>
  <si>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</si>
  <si>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</si>
  <si>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</si>
  <si>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</si>
  <si>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</si>
  <si>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</si>
  <si>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</si>
  <si>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</si>
  <si>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</si>
  <si>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</si>
  <si>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</si>
  <si>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</si>
  <si>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</si>
  <si>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</si>
  <si>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</si>
  <si>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</si>
  <si>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</si>
  <si>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</si>
  <si>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</si>
  <si>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</si>
  <si>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</si>
  <si>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</si>
  <si>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</si>
  <si>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</si>
  <si>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</si>
  <si>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</si>
  <si>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</si>
  <si>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</si>
  <si>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</si>
  <si>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</si>
  <si>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</si>
  <si>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</si>
  <si>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</si>
  <si>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</si>
  <si>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</si>
  <si>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</si>
  <si>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</si>
  <si>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</si>
  <si>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</si>
  <si>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</si>
  <si>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</si>
  <si>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</si>
  <si>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</si>
  <si>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</si>
  <si>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</si>
  <si>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</si>
  <si>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</si>
  <si>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</si>
  <si>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</si>
  <si>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</si>
  <si>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</si>
  <si>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</si>
  <si>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</si>
  <si>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</si>
  <si>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</si>
  <si>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</si>
  <si>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</si>
  <si>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</si>
  <si>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</si>
  <si>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</si>
  <si>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</si>
  <si>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</si>
  <si>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</si>
  <si>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</si>
  <si>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</si>
  <si>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</si>
  <si>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</si>
  <si>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</si>
  <si>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</si>
  <si>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</si>
  <si>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</si>
  <si>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</si>
  <si>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</si>
  <si>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</si>
  <si>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</si>
  <si>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</si>
  <si>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</si>
  <si>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</si>
  <si>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</si>
  <si>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</si>
  <si>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</si>
  <si>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</si>
  <si>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</si>
  <si>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</si>
  <si>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</si>
  <si>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</si>
  <si>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</si>
  <si>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</si>
  <si>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</si>
  <si>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</si>
  <si>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</si>
  <si>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</si>
  <si>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</si>
  <si>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</si>
  <si>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</si>
  <si>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</si>
  <si>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</si>
  <si>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</si>
  <si>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</si>
  <si>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</si>
  <si>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</si>
  <si>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</si>
  <si>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</si>
  <si>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</si>
  <si>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</si>
  <si>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</si>
  <si>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</si>
  <si>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</si>
  <si>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</si>
  <si>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</si>
  <si>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</si>
  <si>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</si>
  <si>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</si>
  <si>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</si>
  <si>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</si>
  <si>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</si>
  <si>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</si>
  <si>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</si>
  <si>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</si>
  <si>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</si>
  <si>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</si>
  <si>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</si>
  <si>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</si>
  <si>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</si>
  <si>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</si>
  <si>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</si>
  <si>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</si>
  <si>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</si>
  <si>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</si>
  <si>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</si>
  <si>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</si>
  <si>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</si>
  <si>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</si>
  <si>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</si>
  <si>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</si>
  <si>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</si>
  <si>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</si>
  <si>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</si>
  <si>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</si>
  <si>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</si>
  <si>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</si>
  <si>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</si>
  <si>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</si>
  <si>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</si>
  <si>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</si>
  <si>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</si>
  <si>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</si>
  <si>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</si>
  <si>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</si>
  <si>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</si>
  <si>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</si>
  <si>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</si>
  <si>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</si>
  <si>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</si>
  <si>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</si>
  <si>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</si>
  <si>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</si>
  <si>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</si>
  <si>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</si>
  <si>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</si>
  <si>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</si>
  <si>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</si>
  <si>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</si>
  <si>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</si>
  <si>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</si>
  <si>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</si>
  <si>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</si>
  <si>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</si>
  <si>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</si>
  <si>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</si>
  <si>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</si>
  <si>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</si>
  <si>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</si>
  <si>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</si>
  <si>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</si>
  <si>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</si>
  <si>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</si>
  <si>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</si>
  <si>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</si>
  <si>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</si>
  <si>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</si>
  <si>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</si>
  <si>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</si>
  <si>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</si>
  <si>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</si>
  <si>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</si>
  <si>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</si>
  <si>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</si>
  <si>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</si>
  <si>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</si>
  <si>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</si>
  <si>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</si>
  <si>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</si>
  <si>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</si>
  <si>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</si>
  <si>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</si>
  <si>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</si>
  <si>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</si>
  <si>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</si>
  <si>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</si>
  <si>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</si>
  <si>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</si>
  <si>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</si>
  <si>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</si>
  <si>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</si>
  <si>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</si>
  <si>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</si>
  <si>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</si>
  <si>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</si>
  <si>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</si>
  <si>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</si>
  <si>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</si>
  <si>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</si>
  <si>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</si>
  <si>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</si>
  <si>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</si>
  <si>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</si>
  <si>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</si>
  <si>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</si>
  <si>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</si>
  <si>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</si>
  <si>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</si>
  <si>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</si>
  <si>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</si>
  <si>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</si>
  <si>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</si>
  <si>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</si>
  <si>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</si>
  <si>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</si>
  <si>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</si>
  <si>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</si>
  <si>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</si>
  <si>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</si>
  <si>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</si>
  <si>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</si>
  <si>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</si>
  <si>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</si>
  <si>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</si>
  <si>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</si>
  <si>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</si>
  <si>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</si>
  <si>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</si>
  <si>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</si>
  <si>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</si>
  <si>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</si>
  <si>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</si>
  <si>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</si>
  <si>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</si>
  <si>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</si>
  <si>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</si>
  <si>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</si>
  <si>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</si>
  <si>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</si>
  <si>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</si>
  <si>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</si>
  <si>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</si>
  <si>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</si>
  <si>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</si>
  <si>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</si>
  <si>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</si>
  <si>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</si>
  <si>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</si>
  <si>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</si>
  <si>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</si>
  <si>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</si>
  <si>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</si>
  <si>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</si>
  <si>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</si>
  <si>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</si>
  <si>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</si>
  <si>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</si>
  <si>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</si>
  <si>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</si>
  <si>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</si>
  <si>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</si>
  <si>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</si>
  <si>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</si>
  <si>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</si>
  <si>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</si>
  <si>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</si>
  <si>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</si>
  <si>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</si>
  <si>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</si>
  <si>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</si>
  <si>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</si>
  <si>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</si>
  <si>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</si>
  <si>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</si>
  <si>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</si>
  <si>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</si>
  <si>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</si>
  <si>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</si>
  <si>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</si>
  <si>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</si>
  <si>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</si>
  <si>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</si>
  <si>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</si>
  <si>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</si>
  <si>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</si>
  <si>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</si>
  <si>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</si>
  <si>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</si>
  <si>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</si>
  <si>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</si>
  <si>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</si>
  <si>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</si>
  <si>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</si>
  <si>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</si>
  <si>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</si>
  <si>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</si>
  <si>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</si>
  <si>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</si>
  <si>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</si>
  <si>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</si>
  <si>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</si>
  <si>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</si>
  <si>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</si>
  <si>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</si>
  <si>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</si>
  <si>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</si>
  <si>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</si>
  <si>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</si>
  <si>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</si>
  <si>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</si>
  <si>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</si>
  <si>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</si>
  <si>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</si>
  <si>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</si>
  <si>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</si>
  <si>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</si>
  <si>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</si>
  <si>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</si>
  <si>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</si>
  <si>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</si>
  <si>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</si>
  <si>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</si>
  <si>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</si>
  <si>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</si>
  <si>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</si>
  <si>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</si>
  <si>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</si>
  <si>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</si>
  <si>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</si>
  <si>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</si>
  <si>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</si>
  <si>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</si>
  <si>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</si>
  <si>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</si>
  <si>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</si>
  <si>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</si>
  <si>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</si>
  <si>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</si>
  <si>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</si>
  <si>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</si>
  <si>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</si>
  <si>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</si>
  <si>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</si>
  <si>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</si>
  <si>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</si>
  <si>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</si>
  <si>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</si>
  <si>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</si>
  <si>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</si>
  <si>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</si>
  <si>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</si>
  <si>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</si>
  <si>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</si>
  <si>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</si>
  <si>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</si>
  <si>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</si>
  <si>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</si>
  <si>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</si>
  <si>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</si>
  <si>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</si>
  <si>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</si>
  <si>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</si>
  <si>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</si>
  <si>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</si>
  <si>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</si>
  <si>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</si>
  <si>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</si>
  <si>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</si>
  <si>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</si>
  <si>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</si>
  <si>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</si>
  <si>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</si>
  <si>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</si>
  <si>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</si>
  <si>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</si>
  <si>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</si>
  <si>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</si>
  <si>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</si>
  <si>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</si>
  <si>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</si>
  <si>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</si>
  <si>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</si>
  <si>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</si>
  <si>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</si>
  <si>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</si>
  <si>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</si>
  <si>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</si>
  <si>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</si>
  <si>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</si>
  <si>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</si>
  <si>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</si>
  <si>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</si>
  <si>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</si>
  <si>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</si>
  <si>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</si>
  <si>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</si>
  <si>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</si>
  <si>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</si>
  <si>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</si>
  <si>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</si>
  <si>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</si>
  <si>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</si>
  <si>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</si>
  <si>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</si>
  <si>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</si>
  <si>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</si>
  <si>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</si>
  <si>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</si>
  <si>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</si>
  <si>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</si>
  <si>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</si>
  <si>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</si>
  <si>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</si>
  <si>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</si>
  <si>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</si>
  <si>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</si>
  <si>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</si>
  <si>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</si>
  <si>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</si>
  <si>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</si>
  <si>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</si>
  <si>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</si>
  <si>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</si>
  <si>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</si>
  <si>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</si>
  <si>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</si>
  <si>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</si>
  <si>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</si>
  <si>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</si>
  <si>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</si>
  <si>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</si>
  <si>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</si>
  <si>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</si>
  <si>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</si>
  <si>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</si>
  <si>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</si>
  <si>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</si>
  <si>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</si>
  <si>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</si>
  <si>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</si>
  <si>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</si>
  <si>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</si>
  <si>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</si>
  <si>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</si>
  <si>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</si>
  <si>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</si>
  <si>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</si>
  <si>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</si>
  <si>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</si>
  <si>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</si>
  <si>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</si>
  <si>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</si>
  <si>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</si>
  <si>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</si>
  <si>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</si>
  <si>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</si>
  <si>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</si>
  <si>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</si>
  <si>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</si>
  <si>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</si>
  <si>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</si>
  <si>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</si>
  <si>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</si>
  <si>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</si>
  <si>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</si>
  <si>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</si>
  <si>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</si>
  <si>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</si>
  <si>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</si>
  <si>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</si>
  <si>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</si>
  <si>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</si>
  <si>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</si>
  <si>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</si>
  <si>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</si>
  <si>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</si>
  <si>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</si>
  <si>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</si>
  <si>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</si>
  <si>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</si>
  <si>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</si>
  <si>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</si>
  <si>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</si>
  <si>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</si>
  <si>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</si>
  <si>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</si>
  <si>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</si>
  <si>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</si>
  <si>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</si>
  <si>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</si>
  <si>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</si>
  <si>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</si>
  <si>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</si>
  <si>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</si>
  <si>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</si>
  <si>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</si>
  <si>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</si>
  <si>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</si>
  <si>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</si>
  <si>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</si>
  <si>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</si>
  <si>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</si>
  <si>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</si>
  <si>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</si>
  <si>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</si>
  <si>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</si>
  <si>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</si>
  <si>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</si>
  <si>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</si>
  <si>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</si>
  <si>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</si>
  <si>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</si>
  <si>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</si>
  <si>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</si>
  <si>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</si>
  <si>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</si>
  <si>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</si>
  <si>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</si>
  <si>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</si>
  <si>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</si>
  <si>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</si>
  <si>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</si>
  <si>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</si>
  <si>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</si>
  <si>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</si>
  <si>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</si>
  <si>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</si>
  <si>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</si>
  <si>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</si>
  <si>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</si>
  <si>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</si>
  <si>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</si>
  <si>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</si>
  <si>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</si>
  <si>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</si>
  <si>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</si>
  <si>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</si>
  <si>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</si>
  <si>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</si>
  <si>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</si>
  <si>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</si>
  <si>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</si>
  <si>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</si>
  <si>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</si>
  <si>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</si>
  <si>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</si>
  <si>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</si>
  <si>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</si>
  <si>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</si>
  <si>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</si>
  <si>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</si>
  <si>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</si>
  <si>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</si>
  <si>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</si>
  <si>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</si>
  <si>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</si>
  <si>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</si>
  <si>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</si>
  <si>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</si>
  <si>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</si>
  <si>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</si>
  <si>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</si>
  <si>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</si>
  <si>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</si>
  <si>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</si>
  <si>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</si>
  <si>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</si>
  <si>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</si>
  <si>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</si>
  <si>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</si>
  <si>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</si>
  <si>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</si>
  <si>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</si>
  <si>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</si>
  <si>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</si>
  <si>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</si>
  <si>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</si>
  <si>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</si>
  <si>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</si>
  <si>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</si>
  <si>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</si>
  <si>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</si>
  <si>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</si>
  <si>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</si>
  <si>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</si>
  <si>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</si>
  <si>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</si>
  <si>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</si>
  <si>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</si>
  <si>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</si>
  <si>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</si>
  <si>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</si>
  <si>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</si>
  <si>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</si>
  <si>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</si>
  <si>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</si>
  <si>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</si>
  <si>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</si>
  <si>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</si>
  <si>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</si>
  <si>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</si>
  <si>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</si>
  <si>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</si>
  <si>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</si>
  <si>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</si>
  <si>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</si>
  <si>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</si>
  <si>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</si>
  <si>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</si>
  <si>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</si>
  <si>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</si>
  <si>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</si>
  <si>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</si>
  <si>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</si>
  <si>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</si>
  <si>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</si>
  <si>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</si>
  <si>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</si>
  <si>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</si>
  <si>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</si>
  <si>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</si>
  <si>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</si>
  <si>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</si>
  <si>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</si>
  <si>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</si>
  <si>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</si>
  <si>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</si>
  <si>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</si>
  <si>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</si>
  <si>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</si>
  <si>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</si>
  <si>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</si>
  <si>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</si>
  <si>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</si>
  <si>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</si>
  <si>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</si>
  <si>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</si>
  <si>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</si>
  <si>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</si>
  <si>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</si>
  <si>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</si>
  <si>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</si>
  <si>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</si>
  <si>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</si>
  <si>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</si>
  <si>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</si>
  <si>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</si>
  <si>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</si>
  <si>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</si>
  <si>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</si>
  <si>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</si>
  <si>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</si>
  <si>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</si>
  <si>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</si>
  <si>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</si>
  <si>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</si>
  <si>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</si>
  <si>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</si>
  <si>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</si>
  <si>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</si>
  <si>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</si>
  <si>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</si>
  <si>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</si>
  <si>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</si>
  <si>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</si>
  <si>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</si>
  <si>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</si>
  <si>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</si>
  <si>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</si>
  <si>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</si>
  <si>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</si>
  <si>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</si>
  <si>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</si>
  <si>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</si>
  <si>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</si>
  <si>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</si>
  <si>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</si>
  <si>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</si>
  <si>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</si>
  <si>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</si>
  <si>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</si>
  <si>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</si>
  <si>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</si>
  <si>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</si>
  <si>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</si>
  <si>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</si>
  <si>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</si>
  <si>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</si>
  <si>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</si>
  <si>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</si>
  <si>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</si>
  <si>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</si>
  <si>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</si>
  <si>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</si>
  <si>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</si>
  <si>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</si>
  <si>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</si>
  <si>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</si>
  <si>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</si>
  <si>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</si>
  <si>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</si>
  <si>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</si>
  <si>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</si>
  <si>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</si>
  <si>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</si>
  <si>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</si>
  <si>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</si>
  <si>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</si>
  <si>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</si>
  <si>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</si>
  <si>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</si>
  <si>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</si>
  <si>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</si>
  <si>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</si>
  <si>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</si>
  <si>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</si>
  <si>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</si>
  <si>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</si>
  <si>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</si>
  <si>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</si>
  <si>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</si>
  <si>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</si>
  <si>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</si>
  <si>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</si>
  <si>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</si>
  <si>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</si>
  <si>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</si>
  <si>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</si>
  <si>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</si>
  <si>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</si>
  <si>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</si>
  <si>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</si>
  <si>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</si>
  <si>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</si>
  <si>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</si>
  <si>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</si>
  <si>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</si>
  <si>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</si>
  <si>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</si>
  <si>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</si>
  <si>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</si>
  <si>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</si>
  <si>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</si>
  <si>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</si>
  <si>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</si>
  <si>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</si>
  <si>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</si>
  <si>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</si>
  <si>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</si>
  <si>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</si>
  <si>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</si>
  <si>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</si>
  <si>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</si>
  <si>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</si>
  <si>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</si>
  <si>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</si>
  <si>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</si>
  <si>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</si>
  <si>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</si>
  <si>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</si>
  <si>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</si>
  <si>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</si>
  <si>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</si>
  <si>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</si>
  <si>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</si>
  <si>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</si>
  <si>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</si>
  <si>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</si>
  <si>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</si>
  <si>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</si>
  <si>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</si>
  <si>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</si>
  <si>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</si>
  <si>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</si>
  <si>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</si>
  <si>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</si>
  <si>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</si>
  <si>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</si>
  <si>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</si>
  <si>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</si>
  <si>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</si>
  <si>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</si>
  <si>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</si>
  <si>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</si>
  <si>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</si>
  <si>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</si>
  <si>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</si>
  <si>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</si>
  <si>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</si>
  <si>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</si>
  <si>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</si>
  <si>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</si>
  <si>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</si>
  <si>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</si>
  <si>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</si>
  <si>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</si>
  <si>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</si>
  <si>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</si>
  <si>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</si>
  <si>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</si>
  <si>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</si>
  <si>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</si>
  <si>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</si>
  <si>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</si>
  <si>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</si>
  <si>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</si>
  <si>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</si>
  <si>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</si>
  <si>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</si>
  <si>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</si>
  <si>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</si>
  <si>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</si>
  <si>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</si>
  <si>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</si>
  <si>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</si>
  <si>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</si>
  <si>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</si>
  <si>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</si>
  <si>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</si>
  <si>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</si>
  <si>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</si>
  <si>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</si>
  <si>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</si>
  <si>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</si>
  <si>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</si>
  <si>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</si>
  <si>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</si>
  <si>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</si>
  <si>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</si>
  <si>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</si>
  <si>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</si>
  <si>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</si>
  <si>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</si>
  <si>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</si>
  <si>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</si>
  <si>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</si>
  <si>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</si>
  <si>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</si>
  <si>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</si>
  <si>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</si>
  <si>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</si>
  <si>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</si>
  <si>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</si>
  <si>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</si>
  <si>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</si>
  <si>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</si>
  <si>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</si>
  <si>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</si>
  <si>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</si>
  <si>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</si>
  <si>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</si>
  <si>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</si>
  <si>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</si>
  <si>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</si>
  <si>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</si>
  <si>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</si>
  <si>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</si>
  <si>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</si>
  <si>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</si>
  <si>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</si>
  <si>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</si>
  <si>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</si>
  <si>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</si>
  <si>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</si>
  <si>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</si>
  <si>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</si>
  <si>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</si>
  <si>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</si>
  <si>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</si>
  <si>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</si>
  <si>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</si>
  <si>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</si>
  <si>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</si>
  <si>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</si>
  <si>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</si>
  <si>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</si>
  <si>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</si>
  <si>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</si>
  <si>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</si>
  <si>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</si>
  <si>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</si>
  <si>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</si>
  <si>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</si>
  <si>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</si>
  <si>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</si>
  <si>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</si>
  <si>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</si>
  <si>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</si>
  <si>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</si>
  <si>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</si>
  <si>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</si>
  <si>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</si>
  <si>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</si>
  <si>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</si>
  <si>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</si>
  <si>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</si>
  <si>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</si>
  <si>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</si>
  <si>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</si>
  <si>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</si>
  <si>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</si>
  <si>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</si>
  <si>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</si>
  <si>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</si>
  <si>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</si>
  <si>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</si>
  <si>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</si>
  <si>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</si>
  <si>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</si>
  <si>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</si>
  <si>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</si>
  <si>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</si>
  <si>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</si>
  <si>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</si>
  <si>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</si>
  <si>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</si>
  <si>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</si>
  <si>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</si>
  <si>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</si>
  <si>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</si>
  <si>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</si>
  <si>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</si>
  <si>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</si>
  <si>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</si>
  <si>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</si>
  <si>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</si>
  <si>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</si>
  <si>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</si>
  <si>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</si>
  <si>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</si>
  <si>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</si>
  <si>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</si>
  <si>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</si>
  <si>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</si>
  <si>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</si>
  <si>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</si>
  <si>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</si>
  <si>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</si>
  <si>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</si>
  <si>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</si>
  <si>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</si>
  <si>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</si>
  <si>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</si>
  <si>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</si>
  <si>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</si>
  <si>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</si>
  <si>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</si>
  <si>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</si>
  <si>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</si>
  <si>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</si>
  <si>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</si>
  <si>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</si>
  <si>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</si>
  <si>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</si>
  <si>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</si>
  <si>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</si>
  <si>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</si>
  <si>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</si>
  <si>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</si>
  <si>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</si>
  <si>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</si>
  <si>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</si>
  <si>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</si>
  <si>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</si>
  <si>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</si>
  <si>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</si>
  <si>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</si>
  <si>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</si>
  <si>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</si>
  <si>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</si>
  <si>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</si>
  <si>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</si>
  <si>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</si>
  <si>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</si>
  <si>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</si>
  <si>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</si>
  <si>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</si>
  <si>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</si>
  <si>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</si>
  <si>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</si>
  <si>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</si>
  <si>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</si>
  <si>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</si>
  <si>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</si>
  <si>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</si>
  <si>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</si>
  <si>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</si>
  <si>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</si>
  <si>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</si>
  <si>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</si>
  <si>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</si>
  <si>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</si>
  <si>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</si>
  <si>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</si>
  <si>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</si>
  <si>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</si>
  <si>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</si>
  <si>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</si>
  <si>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</si>
  <si>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</si>
  <si>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</si>
  <si>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</si>
  <si>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</si>
  <si>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</si>
  <si>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</si>
  <si>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</si>
  <si>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</si>
  <si>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</si>
  <si>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</si>
  <si>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</si>
  <si>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</si>
  <si>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</si>
  <si>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</si>
  <si>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</si>
  <si>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</si>
  <si>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</si>
  <si>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</si>
  <si>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</si>
  <si>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</si>
  <si>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</si>
  <si>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</si>
  <si>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</si>
  <si>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</si>
  <si>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</si>
  <si>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</si>
  <si>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</si>
  <si>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</si>
  <si>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</si>
  <si>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</si>
  <si>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</si>
  <si>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</si>
  <si>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</si>
  <si>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</si>
  <si>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</si>
  <si>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</si>
  <si>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</si>
  <si>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</si>
  <si>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</si>
  <si>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</si>
  <si>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</si>
  <si>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</si>
  <si>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</si>
  <si>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</si>
  <si>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</si>
  <si>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</si>
  <si>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</si>
  <si>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</si>
  <si>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</si>
  <si>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</si>
  <si>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</si>
  <si>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</si>
  <si>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</si>
  <si>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</si>
  <si>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</si>
  <si>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</si>
  <si>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</si>
  <si>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</si>
  <si>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</si>
  <si>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</si>
  <si>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</si>
  <si>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</si>
  <si>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</si>
  <si>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</si>
  <si>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</si>
  <si>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</si>
  <si>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</si>
  <si>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</si>
  <si>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</si>
  <si>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</si>
  <si>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</si>
  <si>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</si>
  <si>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</si>
  <si>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</si>
  <si>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</si>
  <si>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</si>
  <si>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</si>
  <si>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</si>
  <si>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</si>
  <si>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</si>
  <si>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</si>
  <si>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</si>
  <si>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</si>
  <si>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</si>
  <si>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</si>
  <si>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</si>
  <si>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</si>
  <si>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</si>
  <si>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</si>
  <si>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</si>
  <si>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</si>
  <si>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</si>
  <si>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</si>
  <si>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</si>
  <si>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</si>
  <si>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</si>
  <si>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</si>
  <si>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</si>
  <si>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</si>
  <si>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</si>
  <si>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</si>
  <si>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</si>
  <si>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</si>
  <si>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</si>
  <si>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</si>
  <si>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</si>
  <si>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</si>
  <si>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</si>
  <si>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</si>
  <si>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</si>
  <si>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</si>
  <si>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</si>
  <si>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</si>
  <si>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</si>
  <si>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</si>
  <si>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</si>
  <si>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</si>
  <si>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</si>
  <si>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</si>
  <si>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</si>
  <si>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</si>
  <si>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</si>
  <si>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</si>
  <si>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</si>
  <si>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</si>
  <si>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</si>
  <si>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</si>
  <si>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</si>
  <si>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</si>
  <si>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</si>
  <si>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</si>
  <si>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</si>
  <si>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</si>
  <si>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</si>
  <si>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</si>
  <si>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</si>
  <si>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</si>
  <si>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</si>
  <si>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</si>
  <si>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</si>
  <si>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</si>
  <si>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</si>
  <si>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</si>
  <si>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</si>
  <si>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</si>
  <si>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</si>
  <si>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</si>
  <si>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</si>
  <si>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</si>
  <si>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</si>
  <si>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</si>
  <si>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</si>
  <si>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</si>
  <si>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</si>
  <si>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</si>
  <si>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</si>
  <si>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</si>
  <si>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</si>
  <si>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</si>
  <si>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</si>
  <si>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</si>
  <si>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</si>
  <si>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</si>
  <si>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</si>
  <si>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</si>
  <si>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</si>
  <si>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</si>
  <si>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</si>
  <si>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</si>
  <si>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</si>
  <si>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</si>
  <si>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</si>
  <si>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</si>
  <si>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</si>
  <si>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</si>
  <si>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</si>
  <si>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</si>
  <si>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</si>
  <si>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</si>
  <si>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</si>
  <si>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</si>
  <si>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</si>
  <si>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</si>
  <si>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</si>
  <si>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</si>
  <si>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</si>
  <si>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</si>
  <si>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</si>
  <si>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</si>
  <si>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</si>
  <si>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</si>
  <si>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</si>
  <si>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</si>
  <si>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</si>
  <si>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</si>
  <si>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</si>
  <si>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</si>
  <si>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</si>
  <si>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</si>
  <si>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</si>
  <si>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</si>
  <si>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</si>
  <si>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</si>
  <si>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</si>
  <si>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</si>
  <si>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</si>
  <si>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</si>
  <si>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</si>
  <si>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</si>
  <si>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</si>
  <si>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</si>
  <si>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</si>
  <si>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</si>
  <si>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</si>
  <si>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</si>
  <si>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</si>
  <si>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</si>
  <si>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</si>
  <si>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</si>
  <si>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</si>
  <si>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</si>
  <si>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</si>
  <si>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</si>
  <si>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</si>
  <si>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</si>
  <si>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</si>
  <si>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</si>
  <si>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</si>
  <si>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</si>
  <si>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</si>
  <si>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</si>
  <si>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</si>
  <si>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</si>
  <si>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</si>
  <si>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</si>
  <si>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</si>
  <si>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</si>
  <si>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</si>
  <si>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</si>
  <si>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</si>
  <si>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</si>
  <si>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</si>
  <si>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</si>
  <si>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</si>
  <si>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</si>
  <si>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</si>
  <si>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</si>
  <si>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</si>
  <si>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</si>
  <si>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</si>
  <si>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</si>
  <si>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</si>
  <si>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</si>
  <si>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</si>
  <si>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</si>
  <si>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</si>
  <si>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</si>
  <si>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</si>
  <si>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</si>
  <si>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</si>
  <si>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</si>
  <si>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</si>
  <si>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</si>
  <si>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</si>
  <si>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</si>
  <si>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</si>
  <si>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</si>
  <si>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</si>
  <si>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</si>
  <si>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</si>
  <si>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</si>
  <si>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</si>
  <si>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</si>
  <si>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</si>
  <si>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</si>
  <si>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</si>
  <si>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</si>
  <si>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</si>
  <si>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</si>
  <si>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</si>
  <si>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</si>
  <si>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</si>
  <si>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</si>
  <si>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</si>
  <si>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</si>
  <si>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</si>
  <si>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</si>
  <si>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</si>
  <si>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</si>
  <si>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</si>
  <si>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</si>
  <si>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</si>
  <si>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</si>
  <si>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</si>
  <si>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</si>
  <si>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</si>
  <si>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</si>
  <si>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</si>
  <si>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</si>
  <si>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</si>
  <si>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</si>
  <si>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</si>
  <si>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</si>
  <si>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</si>
  <si>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</si>
  <si>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</si>
  <si>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</si>
  <si>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</si>
  <si>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</si>
  <si>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</si>
  <si>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</si>
  <si>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</si>
  <si>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</si>
  <si>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</si>
  <si>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</si>
  <si>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</si>
  <si>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</si>
  <si>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</si>
  <si>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</si>
  <si>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</si>
  <si>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</si>
  <si>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</si>
  <si>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</si>
  <si>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</si>
  <si>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</si>
  <si>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</si>
  <si>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</si>
  <si>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</si>
  <si>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</si>
  <si>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</si>
  <si>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</si>
  <si>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</si>
  <si>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</si>
  <si>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</si>
  <si>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</si>
  <si>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</si>
  <si>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</si>
  <si>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</si>
  <si>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</si>
  <si>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</si>
  <si>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</si>
  <si>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</si>
  <si>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</si>
  <si>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</si>
  <si>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</si>
  <si>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</si>
  <si>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</si>
  <si>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</si>
  <si>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</si>
  <si>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</si>
  <si>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</si>
  <si>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</si>
  <si>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</si>
  <si>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</si>
  <si>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</si>
  <si>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</si>
  <si>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</si>
  <si>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</si>
  <si>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</si>
  <si>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</si>
  <si>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</si>
  <si>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</si>
  <si>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</si>
  <si>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</si>
  <si>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</si>
  <si>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</si>
  <si>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</si>
  <si>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</si>
  <si>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</si>
  <si>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</si>
  <si>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</si>
  <si>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</si>
  <si>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</si>
  <si>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</si>
  <si>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</si>
  <si>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</si>
  <si>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</si>
  <si>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</si>
  <si>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</si>
  <si>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</si>
  <si>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</si>
  <si>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</si>
  <si>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</si>
  <si>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</si>
  <si>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</si>
  <si>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</si>
  <si>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</si>
  <si>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</si>
  <si>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</si>
  <si>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</si>
  <si>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</si>
  <si>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</si>
  <si>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</si>
  <si>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</si>
  <si>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</si>
  <si>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</si>
  <si>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</si>
  <si>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</si>
  <si>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</si>
  <si>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</si>
  <si>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</si>
  <si>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</si>
  <si>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</si>
  <si>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</si>
  <si>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</si>
  <si>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</si>
  <si>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</si>
  <si>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</si>
  <si>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</si>
  <si>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</si>
  <si>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</si>
  <si>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</si>
  <si>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</si>
  <si>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</si>
  <si>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</si>
  <si>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</si>
  <si>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</si>
  <si>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</si>
  <si>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</si>
  <si>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</si>
  <si>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</si>
  <si>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</si>
  <si>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</si>
  <si>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</si>
  <si>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</si>
  <si>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</si>
  <si>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</si>
  <si>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</si>
  <si>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</si>
  <si>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</si>
  <si>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</si>
  <si>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</si>
  <si>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</si>
  <si>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</si>
  <si>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</si>
  <si>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</si>
  <si>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</si>
  <si>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</si>
  <si>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</si>
  <si>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</si>
  <si>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</si>
  <si>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</si>
  <si>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</si>
  <si>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</si>
  <si>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</si>
  <si>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</si>
  <si>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</si>
  <si>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</si>
  <si>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</si>
  <si>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</si>
  <si>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</si>
  <si>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</si>
  <si>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</si>
  <si>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</si>
  <si>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</si>
  <si>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</si>
  <si>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</si>
  <si>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</si>
  <si>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</si>
  <si>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</si>
  <si>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</si>
  <si>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</si>
  <si>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</si>
  <si>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</si>
  <si>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</si>
  <si>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</si>
  <si>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</si>
  <si>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</si>
  <si>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</si>
  <si>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</si>
  <si>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</si>
  <si>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</si>
  <si>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</si>
  <si>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</si>
  <si>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</si>
  <si>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</si>
  <si>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</si>
  <si>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</si>
  <si>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</si>
  <si>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</si>
  <si>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</si>
  <si>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</si>
  <si>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</si>
  <si>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</si>
  <si>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</si>
  <si>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</si>
  <si>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</si>
  <si>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</si>
  <si>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</si>
  <si>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</si>
  <si>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</si>
  <si>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</si>
  <si>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</si>
  <si>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</si>
  <si>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</si>
  <si>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</si>
  <si>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</si>
  <si>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</si>
  <si>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</si>
  <si>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</si>
  <si>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</si>
  <si>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</si>
  <si>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</si>
  <si>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</si>
  <si>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</si>
  <si>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</si>
  <si>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</si>
  <si>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</si>
  <si>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</si>
  <si>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</si>
  <si>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</si>
  <si>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</si>
  <si>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</si>
  <si>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</si>
  <si>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</si>
  <si>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</si>
  <si>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</si>
  <si>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</si>
  <si>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</si>
  <si>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</si>
  <si>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</si>
  <si>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</si>
  <si>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</si>
  <si>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</si>
  <si>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</si>
  <si>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</si>
  <si>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</si>
  <si>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</si>
  <si>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</si>
  <si>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</si>
  <si>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</si>
  <si>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</si>
  <si>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</si>
  <si>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</si>
  <si>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</si>
  <si>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</si>
  <si>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</si>
  <si>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</si>
  <si>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</si>
  <si>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</si>
  <si>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</si>
  <si>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</si>
  <si>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</si>
  <si>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</si>
  <si>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</si>
  <si>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</si>
  <si>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</si>
  <si>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</si>
  <si>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</si>
  <si>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</si>
  <si>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</si>
  <si>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</si>
  <si>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</si>
  <si>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</si>
  <si>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</si>
  <si>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</si>
  <si>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</si>
  <si>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</si>
  <si>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</si>
  <si>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</si>
  <si>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</si>
  <si>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</si>
  <si>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</si>
  <si>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</si>
  <si>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</si>
  <si>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</si>
  <si>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</si>
  <si>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</si>
  <si>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</si>
  <si>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</si>
  <si>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</si>
  <si>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</si>
  <si>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</si>
  <si>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</si>
  <si>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</si>
  <si>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</si>
  <si>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</si>
  <si>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</si>
  <si>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</si>
  <si>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</si>
  <si>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</si>
  <si>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</si>
  <si>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</si>
  <si>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</si>
  <si>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</si>
  <si>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</si>
  <si>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</si>
  <si>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</si>
  <si>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</si>
  <si>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</si>
  <si>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</si>
  <si>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</si>
  <si>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</si>
  <si>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</si>
  <si>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</si>
  <si>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</si>
  <si>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</si>
  <si>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</si>
  <si>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</si>
  <si>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</si>
  <si>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</si>
  <si>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</si>
  <si>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</si>
  <si>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</si>
  <si>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</si>
  <si>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</si>
  <si>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</si>
  <si>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</si>
  <si>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</si>
  <si>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</si>
  <si>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</si>
  <si>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</si>
  <si>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</si>
  <si>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</si>
  <si>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</si>
  <si>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</si>
  <si>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</si>
  <si>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</si>
  <si>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</si>
  <si>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</si>
  <si>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</si>
  <si>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</si>
  <si>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</si>
  <si>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</si>
  <si>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</si>
  <si>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</si>
  <si>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</si>
  <si>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</si>
  <si>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</si>
  <si>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</si>
  <si>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</si>
  <si>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</si>
  <si>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</si>
  <si>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</si>
  <si>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</si>
  <si>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</si>
  <si>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</si>
  <si>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</si>
  <si>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</si>
  <si>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</si>
  <si>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</si>
  <si>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</si>
  <si>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</si>
  <si>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</si>
  <si>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</si>
  <si>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</si>
  <si>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</si>
  <si>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</si>
  <si>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</si>
  <si>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</si>
  <si>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</si>
  <si>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</si>
  <si>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</si>
  <si>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</si>
  <si>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</si>
  <si>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</si>
  <si>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</si>
  <si>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</si>
  <si>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</si>
  <si>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</si>
  <si>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</si>
  <si>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</si>
  <si>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</si>
  <si>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</si>
  <si>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</si>
  <si>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</si>
  <si>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</si>
  <si>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</si>
  <si>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</si>
  <si>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</si>
  <si>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</si>
  <si>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</si>
  <si>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</si>
  <si>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</si>
  <si>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</si>
  <si>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</si>
  <si>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</si>
  <si>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</si>
  <si>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</si>
  <si>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</si>
  <si>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</si>
  <si>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</si>
  <si>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</si>
  <si>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</si>
  <si>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</si>
  <si>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</si>
  <si>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</si>
  <si>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</si>
  <si>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</si>
  <si>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</si>
  <si>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</si>
  <si>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</si>
  <si>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</si>
  <si>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</si>
  <si>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</si>
  <si>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</si>
  <si>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</si>
  <si>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</si>
  <si>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</si>
  <si>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</si>
  <si>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</si>
  <si>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</si>
  <si>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</si>
  <si>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</si>
  <si>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</si>
  <si>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</si>
  <si>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</si>
  <si>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</si>
  <si>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</si>
  <si>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</si>
  <si>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</si>
  <si>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</si>
  <si>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</si>
  <si>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</si>
  <si>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</si>
  <si>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</si>
  <si>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</si>
  <si>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</si>
  <si>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</si>
  <si>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</si>
  <si>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</si>
  <si>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</si>
  <si>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</si>
  <si>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</si>
  <si>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</si>
  <si>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</si>
  <si>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</si>
  <si>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</si>
  <si>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</si>
  <si>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</si>
  <si>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</si>
  <si>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</si>
  <si>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</si>
  <si>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</si>
  <si>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</si>
  <si>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</si>
  <si>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</si>
  <si>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</si>
  <si>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</si>
  <si>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</si>
  <si>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</si>
  <si>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</si>
  <si>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</si>
  <si>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</si>
  <si>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</si>
  <si>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</si>
  <si>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</si>
  <si>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</si>
  <si>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</si>
  <si>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</si>
  <si>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</si>
  <si>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</si>
  <si>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</si>
  <si>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</si>
  <si>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</si>
  <si>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</si>
  <si>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</si>
  <si>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</si>
  <si>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</si>
  <si>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</si>
  <si>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</si>
  <si>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</si>
  <si>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</si>
  <si>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</si>
  <si>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</si>
  <si>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</si>
  <si>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</si>
  <si>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</si>
  <si>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</si>
  <si>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</si>
  <si>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</si>
  <si>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</si>
  <si>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</si>
  <si>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</si>
  <si>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</si>
  <si>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</si>
  <si>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</si>
  <si>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</si>
  <si>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</si>
  <si>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</si>
  <si>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</si>
  <si>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</si>
  <si>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</si>
  <si>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</si>
  <si>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</si>
  <si>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</si>
  <si>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</si>
  <si>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</si>
  <si>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</si>
  <si>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</si>
  <si>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</si>
  <si>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</si>
  <si>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</si>
  <si>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</si>
  <si>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</si>
  <si>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</si>
  <si>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</si>
  <si>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</si>
  <si>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</si>
  <si>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</si>
  <si>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</si>
  <si>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</si>
  <si>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</si>
  <si>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</si>
  <si>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</si>
  <si>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</si>
  <si>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</si>
  <si>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</si>
  <si>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</si>
  <si>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</si>
  <si>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</si>
  <si>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</si>
  <si>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</si>
  <si>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</si>
  <si>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</si>
  <si>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</si>
  <si>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</si>
  <si>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</si>
  <si>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</si>
  <si>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</si>
  <si>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</si>
  <si>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</si>
  <si>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</si>
  <si>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</si>
  <si>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</si>
  <si>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</si>
  <si>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</si>
  <si>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</si>
  <si>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</si>
  <si>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</si>
  <si>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</si>
  <si>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</si>
  <si>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</si>
  <si>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</si>
  <si>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</si>
  <si>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</si>
  <si>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</si>
  <si>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</si>
  <si>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</si>
  <si>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</si>
  <si>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</si>
  <si>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</si>
  <si>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</si>
  <si>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</si>
  <si>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</si>
  <si>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</si>
  <si>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</si>
  <si>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</si>
  <si>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</si>
  <si>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</si>
  <si>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</si>
  <si>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</si>
  <si>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</si>
  <si>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</si>
  <si>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</si>
  <si>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</si>
  <si>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</si>
  <si>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</si>
  <si>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</si>
  <si>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</si>
  <si>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</si>
  <si>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</si>
  <si>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</si>
  <si>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</si>
  <si>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</si>
  <si>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</si>
  <si>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</si>
  <si>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</si>
  <si>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</si>
  <si>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</si>
  <si>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</si>
  <si>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</si>
  <si>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</si>
  <si>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</si>
  <si>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</si>
  <si>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</si>
  <si>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</si>
  <si>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</si>
  <si>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</si>
  <si>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</si>
  <si>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</si>
  <si>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</si>
  <si>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</si>
  <si>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</si>
  <si>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</si>
  <si>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</si>
  <si>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</si>
  <si>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</si>
  <si>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</si>
  <si>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</si>
  <si>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</si>
  <si>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</si>
  <si>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</si>
  <si>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</si>
  <si>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</si>
  <si>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</si>
  <si>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</si>
  <si>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</si>
  <si>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</si>
  <si>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</si>
  <si>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</si>
  <si>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</si>
  <si>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</si>
  <si>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</si>
  <si>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</si>
  <si>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</si>
  <si>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</si>
  <si>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</si>
  <si>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</si>
  <si>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</si>
  <si>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</si>
  <si>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</si>
  <si>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</si>
  <si>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</si>
  <si>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</si>
  <si>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</si>
  <si>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</si>
  <si>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</si>
  <si>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</si>
  <si>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</si>
  <si>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</si>
  <si>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</si>
  <si>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</si>
  <si>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</si>
  <si>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</si>
  <si>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</si>
  <si>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</si>
  <si>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</si>
  <si>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</si>
  <si>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</si>
  <si>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</si>
  <si>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</si>
  <si>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</si>
  <si>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</si>
  <si>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</si>
  <si>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</si>
  <si>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</si>
  <si>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</si>
  <si>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</si>
  <si>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</si>
  <si>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</si>
  <si>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</si>
  <si>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</si>
  <si>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</si>
  <si>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</si>
  <si>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</si>
  <si>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</si>
  <si>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</si>
  <si>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</si>
  <si>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</si>
  <si>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</si>
  <si>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</si>
  <si>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</si>
  <si>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</si>
  <si>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</si>
  <si>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</si>
  <si>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</si>
  <si>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</si>
  <si>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</si>
  <si>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</si>
  <si>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</si>
  <si>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</si>
  <si>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</si>
  <si>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</si>
  <si>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</si>
  <si>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</si>
  <si>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</si>
  <si>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</si>
  <si>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</si>
  <si>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</si>
  <si>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</si>
  <si>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</si>
  <si>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</si>
  <si>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</si>
  <si>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</si>
  <si>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</si>
  <si>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</si>
  <si>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</si>
  <si>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</si>
  <si>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</si>
  <si>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</si>
  <si>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</si>
  <si>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</si>
  <si>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</si>
  <si>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</si>
  <si>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</si>
  <si>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</si>
  <si>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</si>
  <si>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</si>
  <si>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</si>
  <si>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</si>
  <si>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</si>
  <si>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</si>
  <si>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</si>
  <si>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</si>
  <si>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</si>
  <si>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</si>
  <si>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</si>
  <si>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</si>
  <si>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</si>
  <si>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</si>
  <si>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</si>
  <si>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</si>
  <si>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</si>
  <si>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</si>
  <si>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</si>
  <si>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</si>
  <si>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</si>
  <si>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</si>
  <si>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</si>
  <si>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</si>
  <si>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</si>
  <si>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</si>
  <si>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</si>
  <si>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</si>
  <si>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</si>
  <si>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</si>
  <si>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</si>
  <si>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</si>
  <si>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</si>
  <si>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</si>
  <si>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</si>
  <si>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</si>
  <si>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</si>
  <si>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</si>
  <si>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</si>
  <si>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</si>
  <si>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</si>
  <si>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</si>
  <si>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</si>
  <si>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</si>
  <si>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</si>
  <si>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</si>
  <si>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</si>
  <si>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</si>
  <si>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</si>
  <si>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</si>
  <si>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</si>
  <si>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</si>
  <si>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</si>
  <si>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</si>
  <si>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</si>
  <si>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</si>
  <si>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</si>
  <si>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</si>
  <si>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</si>
  <si>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</si>
  <si>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</si>
  <si>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</si>
  <si>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</si>
  <si>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</si>
  <si>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</si>
  <si>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</si>
  <si>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</si>
  <si>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</si>
  <si>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</si>
  <si>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</si>
  <si>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</si>
  <si>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</si>
  <si>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</si>
  <si>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</si>
  <si>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</si>
  <si>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</si>
  <si>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</si>
  <si>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</si>
  <si>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</si>
  <si>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</si>
  <si>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</si>
  <si>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</si>
  <si>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</si>
  <si>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</si>
  <si>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</si>
  <si>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</si>
  <si>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</si>
  <si>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</si>
  <si>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</si>
  <si>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</si>
  <si>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</si>
  <si>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</si>
  <si>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</si>
  <si>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</si>
  <si>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</si>
  <si>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</si>
  <si>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</si>
  <si>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</si>
  <si>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</si>
  <si>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</si>
  <si>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</si>
  <si>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</si>
  <si>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</si>
  <si>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</si>
  <si>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</si>
  <si>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</si>
  <si>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</si>
  <si>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</si>
  <si>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</si>
  <si>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</si>
  <si>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</si>
  <si>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</si>
  <si>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</si>
  <si>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</si>
  <si>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</si>
  <si>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</si>
  <si>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</si>
  <si>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</si>
  <si>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</si>
  <si>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</si>
  <si>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</si>
  <si>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</si>
  <si>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</si>
  <si>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</si>
  <si>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</si>
  <si>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</si>
  <si>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</si>
  <si>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</si>
  <si>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</si>
  <si>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</si>
  <si>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</si>
  <si>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</si>
  <si>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</si>
  <si>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</si>
  <si>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</si>
  <si>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</si>
  <si>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</si>
  <si>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</si>
  <si>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</si>
  <si>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</si>
  <si>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</si>
  <si>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</si>
  <si>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</si>
  <si>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</si>
  <si>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</si>
  <si>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</si>
  <si>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</si>
  <si>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</si>
  <si>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</si>
  <si>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</si>
  <si>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</si>
  <si>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</si>
  <si>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</si>
  <si>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</si>
  <si>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</si>
  <si>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</si>
  <si>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</si>
  <si>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</si>
  <si>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</si>
  <si>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</si>
  <si>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</si>
  <si>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</si>
  <si>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</si>
  <si>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</si>
  <si>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</si>
  <si>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</si>
  <si>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</si>
  <si>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</si>
  <si>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</si>
  <si>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</si>
  <si>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</si>
  <si>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</si>
  <si>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</si>
  <si>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</si>
  <si>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</si>
  <si>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</si>
  <si>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</si>
  <si>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</si>
  <si>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</si>
  <si>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</si>
  <si>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</si>
  <si>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</si>
  <si>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</si>
  <si>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</si>
  <si>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</si>
  <si>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</si>
  <si>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</si>
  <si>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</si>
  <si>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</si>
  <si>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</si>
  <si>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</si>
  <si>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</si>
  <si>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</si>
  <si>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</si>
  <si>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</si>
  <si>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</si>
  <si>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</si>
  <si>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</si>
  <si>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</si>
  <si>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</si>
  <si>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</si>
  <si>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</si>
  <si>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</si>
  <si>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</si>
  <si>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</si>
  <si>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</si>
  <si>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</si>
  <si>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</si>
  <si>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</si>
  <si>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</si>
  <si>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</si>
  <si>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</si>
  <si>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</si>
  <si>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</si>
  <si>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</si>
  <si>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</si>
  <si>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</si>
  <si>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</si>
  <si>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</si>
  <si>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</si>
  <si>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</si>
  <si>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</si>
  <si>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</si>
  <si>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</si>
  <si>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</si>
  <si>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</si>
  <si>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</si>
  <si>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</si>
  <si>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</si>
  <si>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</si>
  <si>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</si>
  <si>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</si>
  <si>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</si>
  <si>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</si>
  <si>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</si>
  <si>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</si>
  <si>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</si>
  <si>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</si>
  <si>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</si>
  <si>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</si>
  <si>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</si>
  <si>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</si>
  <si>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</si>
  <si>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</si>
  <si>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</si>
  <si>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</si>
  <si>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</si>
  <si>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</si>
  <si>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</si>
  <si>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</si>
  <si>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</si>
  <si>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</si>
  <si>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</si>
  <si>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</si>
  <si>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</si>
  <si>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</si>
  <si>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</si>
  <si>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</si>
  <si>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</si>
  <si>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</si>
  <si>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</si>
  <si>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</si>
  <si>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</si>
  <si>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</si>
  <si>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</si>
  <si>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</si>
  <si>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</si>
  <si>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</si>
  <si>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</si>
  <si>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</si>
  <si>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</si>
  <si>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</si>
  <si>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</si>
  <si>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</si>
  <si>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</si>
  <si>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</si>
  <si>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</si>
  <si>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</si>
  <si>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</si>
  <si>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</si>
  <si>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</si>
  <si>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</si>
  <si>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</si>
  <si>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</si>
  <si>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</si>
  <si>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</si>
  <si>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</si>
  <si>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</si>
  <si>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</si>
  <si>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</si>
  <si>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</si>
  <si>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</si>
  <si>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</si>
  <si>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</si>
  <si>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</si>
  <si>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</si>
  <si>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</si>
  <si>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</si>
  <si>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</si>
  <si>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</si>
  <si>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</si>
  <si>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</si>
  <si>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</si>
  <si>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</si>
  <si>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</si>
  <si>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</si>
  <si>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</si>
  <si>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</si>
  <si>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</si>
  <si>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</si>
  <si>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</si>
  <si>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</si>
  <si>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</si>
  <si>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</si>
  <si>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</si>
  <si>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</si>
  <si>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</si>
  <si>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</si>
  <si>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</si>
  <si>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</si>
  <si>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</si>
  <si>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</si>
  <si>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</si>
  <si>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</si>
  <si>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</si>
  <si>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</si>
  <si>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</si>
  <si>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</si>
  <si>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</si>
  <si>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</si>
  <si>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</si>
  <si>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</si>
  <si>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</si>
  <si>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</si>
  <si>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</si>
  <si>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</si>
  <si>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</si>
  <si>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</si>
  <si>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</si>
  <si>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</si>
  <si>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</si>
  <si>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</si>
  <si>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</si>
  <si>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</si>
  <si>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</si>
  <si>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</si>
  <si>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</si>
  <si>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</si>
  <si>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</si>
  <si>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</si>
  <si>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</si>
  <si>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</si>
  <si>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</si>
  <si>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</si>
  <si>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</si>
  <si>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</si>
  <si>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</si>
  <si>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</si>
  <si>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</si>
  <si>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</si>
  <si>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</si>
  <si>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</si>
  <si>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</si>
  <si>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</si>
  <si>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</si>
  <si>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</si>
  <si>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</si>
  <si>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</si>
  <si>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</si>
  <si>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</si>
  <si>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</si>
  <si>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</si>
  <si>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</si>
  <si>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</si>
  <si>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</si>
  <si>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</si>
  <si>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</si>
  <si>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</si>
  <si>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</si>
  <si>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</si>
  <si>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</si>
  <si>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</si>
  <si>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</si>
  <si>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</si>
  <si>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</si>
  <si>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</si>
  <si>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</si>
  <si>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</si>
  <si>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</si>
  <si>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</si>
  <si>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</si>
  <si>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</si>
  <si>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</si>
  <si>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</si>
  <si>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</si>
  <si>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</si>
  <si>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</si>
  <si>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</si>
  <si>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</si>
  <si>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</si>
  <si>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</si>
  <si>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</si>
  <si>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</si>
  <si>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</si>
  <si>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</si>
  <si>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</si>
  <si>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</si>
  <si>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</si>
  <si>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</si>
  <si>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</si>
  <si>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</si>
  <si>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</si>
  <si>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</si>
  <si>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</si>
  <si>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</si>
  <si>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</si>
  <si>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</si>
  <si>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</si>
  <si>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</si>
  <si>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</si>
  <si>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</si>
  <si>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</si>
  <si>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</si>
  <si>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</si>
  <si>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</si>
  <si>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</si>
  <si>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</si>
  <si>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</si>
  <si>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</si>
  <si>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</si>
  <si>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</si>
  <si>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</si>
  <si>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</si>
  <si>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</si>
  <si>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</si>
  <si>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</si>
  <si>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</si>
  <si>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</si>
  <si>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</si>
  <si>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</si>
  <si>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</si>
  <si>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</si>
  <si>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</si>
  <si>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</si>
  <si>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</si>
  <si>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</si>
  <si>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</si>
  <si>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</si>
  <si>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</si>
  <si>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</si>
  <si>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</si>
  <si>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</si>
  <si>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</si>
  <si>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</si>
  <si>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</si>
  <si>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</si>
  <si>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</si>
  <si>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</si>
  <si>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</si>
  <si>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</si>
  <si>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</si>
  <si>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</si>
  <si>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</si>
  <si>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</si>
  <si>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</si>
  <si>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</si>
  <si>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</si>
  <si>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</si>
  <si>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</si>
  <si>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</si>
  <si>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</si>
  <si>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</si>
  <si>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</si>
  <si>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</si>
  <si>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</si>
  <si>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</si>
  <si>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</si>
  <si>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</si>
  <si>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</si>
  <si>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</si>
  <si>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</si>
  <si>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</si>
  <si>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</si>
  <si>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</si>
  <si>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</si>
  <si>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</si>
  <si>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</si>
  <si>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</si>
  <si>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</si>
  <si>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</si>
  <si>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</si>
  <si>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</si>
  <si>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</si>
  <si>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</si>
  <si>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</si>
  <si>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</si>
  <si>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</si>
  <si>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</si>
  <si>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</si>
  <si>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</si>
  <si>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</si>
  <si>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</si>
  <si>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</si>
  <si>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</si>
  <si>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</si>
  <si>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</si>
  <si>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</si>
  <si>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</si>
  <si>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</si>
  <si>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</si>
  <si>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</si>
  <si>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</si>
  <si>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</si>
  <si>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</si>
  <si>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</si>
  <si>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</si>
  <si>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</si>
  <si>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</si>
  <si>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</si>
  <si>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</si>
  <si>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</si>
  <si>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</si>
  <si>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</si>
  <si>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</si>
  <si>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</si>
  <si>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</si>
  <si>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</si>
  <si>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</si>
  <si>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</si>
  <si>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</si>
  <si>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</si>
  <si>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</si>
  <si>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</si>
  <si>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</si>
  <si>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</si>
  <si>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</si>
  <si>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</si>
  <si>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</si>
  <si>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</si>
  <si>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</si>
  <si>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</si>
  <si>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</si>
  <si>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</si>
  <si>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</si>
  <si>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</si>
  <si>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</si>
  <si>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</si>
  <si>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</si>
  <si>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</si>
  <si>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</si>
  <si>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</si>
  <si>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</si>
  <si>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</si>
  <si>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</si>
  <si>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</si>
  <si>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</si>
  <si>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</si>
  <si>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</si>
  <si>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</si>
  <si>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</si>
  <si>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</si>
  <si>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</si>
  <si>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</si>
  <si>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</si>
  <si>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</si>
  <si>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</si>
  <si>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</si>
  <si>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</si>
  <si>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</si>
  <si>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</si>
  <si>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</si>
  <si>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</si>
  <si>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</si>
  <si>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</si>
  <si>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</si>
  <si>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</si>
  <si>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</si>
  <si>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</si>
  <si>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</si>
  <si>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</si>
  <si>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</si>
  <si>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</si>
  <si>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</si>
  <si>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</si>
  <si>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</si>
  <si>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</si>
  <si>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</si>
  <si>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</si>
  <si>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</si>
  <si>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</si>
  <si>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</si>
  <si>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</si>
  <si>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</si>
  <si>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</si>
  <si>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</si>
  <si>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</si>
  <si>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</si>
  <si>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</si>
  <si>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</si>
  <si>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</si>
  <si>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</si>
  <si>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</si>
  <si>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</si>
  <si>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</si>
  <si>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</si>
  <si>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</si>
  <si>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</si>
  <si>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</si>
  <si>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</si>
  <si>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</si>
  <si>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</si>
  <si>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</si>
  <si>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</si>
  <si>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</si>
  <si>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</si>
  <si>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</si>
  <si>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</si>
  <si>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</si>
  <si>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</si>
  <si>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</si>
  <si>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</si>
  <si>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</si>
  <si>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</si>
  <si>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</si>
  <si>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</si>
  <si>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</si>
  <si>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</si>
  <si>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</si>
  <si>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</si>
  <si>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</si>
  <si>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</si>
  <si>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</si>
  <si>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</si>
  <si>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</si>
  <si>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</si>
  <si>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</si>
  <si>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</si>
  <si>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</si>
  <si>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</si>
  <si>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</si>
  <si>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</si>
  <si>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</si>
  <si>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</si>
  <si>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</si>
  <si>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</si>
  <si>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</si>
  <si>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</si>
  <si>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</si>
  <si>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</si>
  <si>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</si>
  <si>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</si>
  <si>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</si>
  <si>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</si>
  <si>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</si>
  <si>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</si>
  <si>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</si>
  <si>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</si>
  <si>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</si>
  <si>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</si>
  <si>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</si>
  <si>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</si>
  <si>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</si>
  <si>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</si>
  <si>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</si>
  <si>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</si>
  <si>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</si>
  <si>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</si>
  <si>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</si>
  <si>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</si>
  <si>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</si>
  <si>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</si>
  <si>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</si>
  <si>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</si>
  <si>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</si>
  <si>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</si>
  <si>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</si>
  <si>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</si>
  <si>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</si>
  <si>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</si>
  <si>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</si>
  <si>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</si>
  <si>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</si>
  <si>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</si>
  <si>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</si>
  <si>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</si>
  <si>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</si>
  <si>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</si>
  <si>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</si>
  <si>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</si>
  <si>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</si>
  <si>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</si>
  <si>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</si>
  <si>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</si>
  <si>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</si>
  <si>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</si>
  <si>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</si>
  <si>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</si>
  <si>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</si>
  <si>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</si>
  <si>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</si>
  <si>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</si>
  <si>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</si>
  <si>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</si>
  <si>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</si>
  <si>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</si>
  <si>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</si>
  <si>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</si>
  <si>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</si>
  <si>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</si>
  <si>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</si>
  <si>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</si>
  <si>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</si>
  <si>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</si>
  <si>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</si>
  <si>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</si>
  <si>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</si>
  <si>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</si>
  <si>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</si>
  <si>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</si>
  <si>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</si>
  <si>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</si>
  <si>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</si>
  <si>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</si>
  <si>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</si>
  <si>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</si>
  <si>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</si>
  <si>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</si>
  <si>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</si>
  <si>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</si>
  <si>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</si>
  <si>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</si>
  <si>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</si>
  <si>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</si>
  <si>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</si>
  <si>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</si>
  <si>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</si>
  <si>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</si>
  <si>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</si>
  <si>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</si>
  <si>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</si>
  <si>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</si>
  <si>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</si>
  <si>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</si>
  <si>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</si>
  <si>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</si>
  <si>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</si>
  <si>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</si>
  <si>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</si>
  <si>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</si>
  <si>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</si>
  <si>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</si>
  <si>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</si>
  <si>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</si>
  <si>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</si>
  <si>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</si>
  <si>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</si>
  <si>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</si>
  <si>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</si>
  <si>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</si>
  <si>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</si>
  <si>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</si>
  <si>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</si>
  <si>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</si>
  <si>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</si>
  <si>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</si>
  <si>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</si>
  <si>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</si>
  <si>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</si>
  <si>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</si>
  <si>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</si>
  <si>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</si>
  <si>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</si>
  <si>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</si>
  <si>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</si>
  <si>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</si>
  <si>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</si>
  <si>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</si>
  <si>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</si>
  <si>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</si>
  <si>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</si>
  <si>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</si>
  <si>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</si>
  <si>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</si>
  <si>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</si>
  <si>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</si>
  <si>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</si>
  <si>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</si>
  <si>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</si>
  <si>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</si>
  <si>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</si>
  <si>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</si>
  <si>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</si>
  <si>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</si>
  <si>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</si>
  <si>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</si>
  <si>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</si>
  <si>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</si>
  <si>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</si>
  <si>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</si>
  <si>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</si>
  <si>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</si>
  <si>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</si>
  <si>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</si>
  <si>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</si>
  <si>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</si>
  <si>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</si>
  <si>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</si>
  <si>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</si>
  <si>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</si>
  <si>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</si>
  <si>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</si>
  <si>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</si>
  <si>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</si>
  <si>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</si>
  <si>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</si>
  <si>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</si>
  <si>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</si>
  <si>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</si>
  <si>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</si>
  <si>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</si>
  <si>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</si>
  <si>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</si>
  <si>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</si>
  <si>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</si>
  <si>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</si>
  <si>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</si>
  <si>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</si>
  <si>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</si>
  <si>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</si>
  <si>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</si>
  <si>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</si>
  <si>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</si>
  <si>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</si>
  <si>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</si>
  <si>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</si>
  <si>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</si>
  <si>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</si>
  <si>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</si>
  <si>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</si>
  <si>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</si>
  <si>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</si>
  <si>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</si>
  <si>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</si>
  <si>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</si>
  <si>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</si>
  <si>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</si>
  <si>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</si>
  <si>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</si>
  <si>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</si>
  <si>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</si>
  <si>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</si>
  <si>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</si>
  <si>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</si>
  <si>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</si>
  <si>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</si>
  <si>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</si>
  <si>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</si>
  <si>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</si>
  <si>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</si>
  <si>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</si>
  <si>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</si>
  <si>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</si>
  <si>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</si>
  <si>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</si>
  <si>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</si>
  <si>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</si>
  <si>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</si>
  <si>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</si>
  <si>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</si>
  <si>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</si>
  <si>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</si>
  <si>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</si>
  <si>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</si>
  <si>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</si>
  <si>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</si>
  <si>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</si>
  <si>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</si>
  <si>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</si>
  <si>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</si>
  <si>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</si>
  <si>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</si>
  <si>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</si>
  <si>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</si>
  <si>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</si>
  <si>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</si>
  <si>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</si>
  <si>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</si>
  <si>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</si>
  <si>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</si>
  <si>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</si>
  <si>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</si>
  <si>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</si>
  <si>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</si>
  <si>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</si>
  <si>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</si>
  <si>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</si>
  <si>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</si>
  <si>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</si>
  <si>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</si>
  <si>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</si>
  <si>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</si>
  <si>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</si>
  <si>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</si>
  <si>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</si>
  <si>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</si>
  <si>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</si>
  <si>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</si>
  <si>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</si>
  <si>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</si>
  <si>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</si>
  <si>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</si>
  <si>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</si>
  <si>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</si>
  <si>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</si>
  <si>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</si>
  <si>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</si>
  <si>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</si>
  <si>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</si>
  <si>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</si>
  <si>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</si>
  <si>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</si>
  <si>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</si>
  <si>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</si>
  <si>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</si>
  <si>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</si>
  <si>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</si>
  <si>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</si>
  <si>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</si>
  <si>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</si>
  <si>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</si>
  <si>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</si>
  <si>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</si>
  <si>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</si>
  <si>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</si>
  <si>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</si>
  <si>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</si>
  <si>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</si>
  <si>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</si>
  <si>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</si>
  <si>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</si>
  <si>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</si>
  <si>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</si>
  <si>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</si>
  <si>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</si>
  <si>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</si>
  <si>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</si>
  <si>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</si>
  <si>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</si>
  <si>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</si>
  <si>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</si>
  <si>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</si>
  <si>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</si>
  <si>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</si>
  <si>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</si>
  <si>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</si>
  <si>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</si>
  <si>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</si>
  <si>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</si>
  <si>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</si>
  <si>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</si>
  <si>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</si>
  <si>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</si>
  <si>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</si>
  <si>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</si>
  <si>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</si>
  <si>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</si>
  <si>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</si>
  <si>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</si>
  <si>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</si>
  <si>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</si>
  <si>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</si>
  <si>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</si>
  <si>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</si>
  <si>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</si>
  <si>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</si>
  <si>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</si>
  <si>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</si>
  <si>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</si>
  <si>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</si>
  <si>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</si>
  <si>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</si>
  <si>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</si>
  <si>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</si>
  <si>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</si>
  <si>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</si>
  <si>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</si>
  <si>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</si>
  <si>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</si>
  <si>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</si>
  <si>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</si>
  <si>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</si>
  <si>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</si>
  <si>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</si>
  <si>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</si>
  <si>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</si>
  <si>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</si>
  <si>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</si>
  <si>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</si>
  <si>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</si>
  <si>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</si>
  <si>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</si>
  <si>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</si>
  <si>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</si>
  <si>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</si>
  <si>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</si>
  <si>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</si>
  <si>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</si>
  <si>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</si>
  <si>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</si>
  <si>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</si>
  <si>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</si>
  <si>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</si>
  <si>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</si>
  <si>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</si>
  <si>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</si>
  <si>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</si>
  <si>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</si>
  <si>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</si>
  <si>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</si>
  <si>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</si>
  <si>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</si>
  <si>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</si>
  <si>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</si>
  <si>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</si>
  <si>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</si>
  <si>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</si>
  <si>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</si>
  <si>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</si>
  <si>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</si>
  <si>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</si>
  <si>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</si>
  <si>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</si>
  <si>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</si>
  <si>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</si>
  <si>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</si>
  <si>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</si>
  <si>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</si>
  <si>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</si>
  <si>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</si>
  <si>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</si>
  <si>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</si>
  <si>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</si>
  <si>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</si>
  <si>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</si>
  <si>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</si>
  <si>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</si>
  <si>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</si>
  <si>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</si>
  <si>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</si>
  <si>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</si>
  <si>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</si>
  <si>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</si>
  <si>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</si>
  <si>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</si>
  <si>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</si>
  <si>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</si>
  <si>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</si>
  <si>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</si>
  <si>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</si>
  <si>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</si>
  <si>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</si>
  <si>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</si>
  <si>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</si>
  <si>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</si>
  <si>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</si>
  <si>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</si>
  <si>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</si>
  <si>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</si>
  <si>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</si>
  <si>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</si>
  <si>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</si>
  <si>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</si>
  <si>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</si>
  <si>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</si>
  <si>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</si>
  <si>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</si>
  <si>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</si>
  <si>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</si>
  <si>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</si>
  <si>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</si>
  <si>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</si>
  <si>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</si>
  <si>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</si>
  <si>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</si>
  <si>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</si>
  <si>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</si>
  <si>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</si>
  <si>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</si>
  <si>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</si>
  <si>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</si>
  <si>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</si>
  <si>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</si>
  <si>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</si>
  <si>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</si>
  <si>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</si>
  <si>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</si>
  <si>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</si>
  <si>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</si>
  <si>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</si>
  <si>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</si>
  <si>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</si>
  <si>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</si>
  <si>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</si>
  <si>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</si>
  <si>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</si>
  <si>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</si>
  <si>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</si>
  <si>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</si>
  <si>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</si>
  <si>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</si>
  <si>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</si>
  <si>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</si>
  <si>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</si>
  <si>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</si>
  <si>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</si>
  <si>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</si>
  <si>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</si>
  <si>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</si>
  <si>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</si>
  <si>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</si>
  <si>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</si>
  <si>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</si>
  <si>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</si>
  <si>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</si>
  <si>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</si>
  <si>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</si>
  <si>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</si>
  <si>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</si>
  <si>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</si>
  <si>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</si>
  <si>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</si>
  <si>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</si>
  <si>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</si>
  <si>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</si>
  <si>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</si>
  <si>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</si>
  <si>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</si>
  <si>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</si>
  <si>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</si>
  <si>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</si>
  <si>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</si>
  <si>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</si>
  <si>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</si>
  <si>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</si>
  <si>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</si>
  <si>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</si>
  <si>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</si>
  <si>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</si>
  <si>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</si>
  <si>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</si>
  <si>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</si>
  <si>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</si>
  <si>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</si>
  <si>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</si>
  <si>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</si>
  <si>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</si>
  <si>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</si>
  <si>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</si>
  <si>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</si>
  <si>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</si>
  <si>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</si>
  <si>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</si>
  <si>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</si>
  <si>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</si>
  <si>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</si>
  <si>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</si>
  <si>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</si>
  <si>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</si>
  <si>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</si>
  <si>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</si>
  <si>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</si>
  <si>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</si>
  <si>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</si>
  <si>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</si>
  <si>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</si>
  <si>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</si>
  <si>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</si>
  <si>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</si>
  <si>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</si>
  <si>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</si>
  <si>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</si>
  <si>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</si>
  <si>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</si>
  <si>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</si>
  <si>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</si>
  <si>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</si>
  <si>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</si>
  <si>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</si>
  <si>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</si>
  <si>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</si>
  <si>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</si>
  <si>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</si>
  <si>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</si>
  <si>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</si>
  <si>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</si>
  <si>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</si>
  <si>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</si>
  <si>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</si>
  <si>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</si>
  <si>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</si>
  <si>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</si>
  <si>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</si>
  <si>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</si>
  <si>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</si>
  <si>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</si>
  <si>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</si>
  <si>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</si>
  <si>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</si>
  <si>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</si>
  <si>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</si>
  <si>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</si>
  <si>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</si>
  <si>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</si>
  <si>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</si>
  <si>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</si>
  <si>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</si>
  <si>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</si>
  <si>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</si>
  <si>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</si>
  <si>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</si>
  <si>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</si>
  <si>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</si>
  <si>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</si>
  <si>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</si>
  <si>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</si>
  <si>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</si>
  <si>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</si>
  <si>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</si>
  <si>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</si>
  <si>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</si>
  <si>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</si>
  <si>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</si>
  <si>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</si>
  <si>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</si>
  <si>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</si>
  <si>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</si>
  <si>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</si>
  <si>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</si>
  <si>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</si>
  <si>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</si>
  <si>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</si>
  <si>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</si>
  <si>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</si>
  <si>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</si>
  <si>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</si>
  <si>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</si>
  <si>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</si>
  <si>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</si>
  <si>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</si>
  <si>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</si>
  <si>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</si>
  <si>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</si>
  <si>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</si>
  <si>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</si>
  <si>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</si>
  <si>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</si>
  <si>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</si>
  <si>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</si>
  <si>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</si>
  <si>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</si>
  <si>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</si>
  <si>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</si>
  <si>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</si>
  <si>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</si>
  <si>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</si>
  <si>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</si>
  <si>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</si>
  <si>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</si>
  <si>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</si>
  <si>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</si>
  <si>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</si>
  <si>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</si>
  <si>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</si>
  <si>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</si>
  <si>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</si>
  <si>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</si>
  <si>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</si>
  <si>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</si>
  <si>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</si>
  <si>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</si>
  <si>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</si>
  <si>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</si>
  <si>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</si>
  <si>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</si>
  <si>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</si>
  <si>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</si>
  <si>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</si>
  <si>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</si>
  <si>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</si>
  <si>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</si>
  <si>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</si>
  <si>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</si>
  <si>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</si>
  <si>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</si>
  <si>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</si>
  <si>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</si>
  <si>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</si>
  <si>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</si>
  <si>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</si>
  <si>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</si>
  <si>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</si>
  <si>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</si>
  <si>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</si>
  <si>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</si>
  <si>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</si>
  <si>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</si>
  <si>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</si>
  <si>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</si>
  <si>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</si>
  <si>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</si>
  <si>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</si>
  <si>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</si>
  <si>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</si>
  <si>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</si>
  <si>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</si>
  <si>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</si>
  <si>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</si>
  <si>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</si>
  <si>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</si>
  <si>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</si>
  <si>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</si>
  <si>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</si>
  <si>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</si>
  <si>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</si>
  <si>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</si>
  <si>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</si>
  <si>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</si>
  <si>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</si>
  <si>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</si>
  <si>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</si>
  <si>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</si>
  <si>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</si>
  <si>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</si>
  <si>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</si>
  <si>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</si>
  <si>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</si>
  <si>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</si>
  <si>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</si>
  <si>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</si>
  <si>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</si>
  <si>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</si>
  <si>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</si>
  <si>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</si>
  <si>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</si>
  <si>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</si>
  <si>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</si>
  <si>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</si>
  <si>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</si>
  <si>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</si>
  <si>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</si>
  <si>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</si>
  <si>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</si>
  <si>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</si>
  <si>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</si>
  <si>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</si>
  <si>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</si>
  <si>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</si>
  <si>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</si>
  <si>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</si>
  <si>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</si>
  <si>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</si>
  <si>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</si>
  <si>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</si>
  <si>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</si>
  <si>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</si>
  <si>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</si>
  <si>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</si>
  <si>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</si>
  <si>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</si>
  <si>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</si>
  <si>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</si>
  <si>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</si>
  <si>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</si>
  <si>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</si>
  <si>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</si>
  <si>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</si>
  <si>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</si>
  <si>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</si>
  <si>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</si>
  <si>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</si>
  <si>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</si>
  <si>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</si>
  <si>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</si>
  <si>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</si>
  <si>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</si>
  <si>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</si>
  <si>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</si>
  <si>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</si>
  <si>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</si>
  <si>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</si>
  <si>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</si>
  <si>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</si>
  <si>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</si>
  <si>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</si>
  <si>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</si>
  <si>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</si>
  <si>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</si>
  <si>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</si>
  <si>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</si>
  <si>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</si>
  <si>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</si>
  <si>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</si>
  <si>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</si>
  <si>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</si>
  <si>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</si>
  <si>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</si>
  <si>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</si>
  <si>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</si>
  <si>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</si>
  <si>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</si>
  <si>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</si>
  <si>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</si>
  <si>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</si>
  <si>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</si>
  <si>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</si>
  <si>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</si>
  <si>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</si>
  <si>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</si>
  <si>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</si>
  <si>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</si>
  <si>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</si>
  <si>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</si>
  <si>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</si>
  <si>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</si>
  <si>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</si>
  <si>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</si>
  <si>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</si>
  <si>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</si>
  <si>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</si>
  <si>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</si>
  <si>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</si>
  <si>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</si>
  <si>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</si>
  <si>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</si>
  <si>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</si>
  <si>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</si>
  <si>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</si>
  <si>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</si>
  <si>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</si>
  <si>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</si>
  <si>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</si>
  <si>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</si>
  <si>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</si>
  <si>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</si>
  <si>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</si>
  <si>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</si>
  <si>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</si>
  <si>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</si>
  <si>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</si>
  <si>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</si>
  <si>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</si>
  <si>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</si>
  <si>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</si>
  <si>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</si>
  <si>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</si>
  <si>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</si>
  <si>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</si>
  <si>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</si>
  <si>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</si>
  <si>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</si>
  <si>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</si>
  <si>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</si>
  <si>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</si>
  <si>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</si>
  <si>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</si>
  <si>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</si>
  <si>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</si>
  <si>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</si>
  <si>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</si>
  <si>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</si>
  <si>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</si>
  <si>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</si>
  <si>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</si>
  <si>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</si>
  <si>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</si>
  <si>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</si>
  <si>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</si>
  <si>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</si>
  <si>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</si>
  <si>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</si>
  <si>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</si>
  <si>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</si>
  <si>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</si>
  <si>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</si>
  <si>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</si>
  <si>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</si>
  <si>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</si>
  <si>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</si>
  <si>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</si>
  <si>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</si>
  <si>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</si>
  <si>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</si>
  <si>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</si>
  <si>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</si>
  <si>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</si>
  <si>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</si>
  <si>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</si>
  <si>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</si>
  <si>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</si>
  <si>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</si>
  <si>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</si>
  <si>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</si>
  <si>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</si>
  <si>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</si>
  <si>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</si>
  <si>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</si>
  <si>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</si>
  <si>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</si>
  <si>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</si>
  <si>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</si>
  <si>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</si>
  <si>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</si>
  <si>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</si>
  <si>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</si>
  <si>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</si>
  <si>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</si>
  <si>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</si>
  <si>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</si>
  <si>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</si>
  <si>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</si>
  <si>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</si>
  <si>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</si>
  <si>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</si>
  <si>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</si>
  <si>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</si>
  <si>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</si>
  <si>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</si>
  <si>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</si>
  <si>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</si>
  <si>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</si>
  <si>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</si>
  <si>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</si>
  <si>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</si>
  <si>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</si>
  <si>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</si>
  <si>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</si>
  <si>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</si>
  <si>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</si>
  <si>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</si>
  <si>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</si>
  <si>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</si>
  <si>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</si>
  <si>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</si>
  <si>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</si>
  <si>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</si>
  <si>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</si>
  <si>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</si>
  <si>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</si>
  <si>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</si>
  <si>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</si>
  <si>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</si>
  <si>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</si>
  <si>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</si>
  <si>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</si>
  <si>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</si>
  <si>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</si>
  <si>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</si>
  <si>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</si>
  <si>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</si>
  <si>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</si>
  <si>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</si>
  <si>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</si>
  <si>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</si>
  <si>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</si>
  <si>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</si>
  <si>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</si>
  <si>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</si>
  <si>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</si>
  <si>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</si>
  <si>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</si>
  <si>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</si>
  <si>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</si>
  <si>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</si>
  <si>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</si>
  <si>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</si>
  <si>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</si>
  <si>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</si>
  <si>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</si>
  <si>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</si>
  <si>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</si>
  <si>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</si>
  <si>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</si>
  <si>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</si>
  <si>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</si>
  <si>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</si>
  <si>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</si>
  <si>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</si>
  <si>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</si>
  <si>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</si>
  <si>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</si>
  <si>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</si>
  <si>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</si>
  <si>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</si>
  <si>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</si>
  <si>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</si>
  <si>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</si>
  <si>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</si>
  <si>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</si>
  <si>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</si>
  <si>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</si>
  <si>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</si>
  <si>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</si>
  <si>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</si>
  <si>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</si>
  <si>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</si>
  <si>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</si>
  <si>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</si>
  <si>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</si>
  <si>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</si>
  <si>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</si>
  <si>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</si>
  <si>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</si>
  <si>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</si>
  <si>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</si>
  <si>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</si>
  <si>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</si>
  <si>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</si>
  <si>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</si>
  <si>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</si>
  <si>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</si>
  <si>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</si>
  <si>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</si>
  <si>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</si>
  <si>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</si>
  <si>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</si>
  <si>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</si>
  <si>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</si>
  <si>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</si>
  <si>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</si>
  <si>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</si>
  <si>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</si>
  <si>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</si>
  <si>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</si>
  <si>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</si>
  <si>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</si>
  <si>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</si>
  <si>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</si>
  <si>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</si>
  <si>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</si>
  <si>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</si>
  <si>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</si>
  <si>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</si>
  <si>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</si>
  <si>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</si>
  <si>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</si>
  <si>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</si>
  <si>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</si>
  <si>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</si>
  <si>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</si>
  <si>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</si>
  <si>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</si>
  <si>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</si>
  <si>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</si>
  <si>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</si>
  <si>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</si>
  <si>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</si>
  <si>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</si>
  <si>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</si>
  <si>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</si>
  <si>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</si>
  <si>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</si>
  <si>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</si>
  <si>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</si>
  <si>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</si>
  <si>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</si>
  <si>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</si>
  <si>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</si>
  <si>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</si>
  <si>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</si>
  <si>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</si>
  <si>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</si>
  <si>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</si>
  <si>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</si>
  <si>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</si>
  <si>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</si>
  <si>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</si>
  <si>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</si>
  <si>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</si>
  <si>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</si>
  <si>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</si>
  <si>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</si>
  <si>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</si>
  <si>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</si>
  <si>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</si>
  <si>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</si>
  <si>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</si>
  <si>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</si>
  <si>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</si>
  <si>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</si>
  <si>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</si>
  <si>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</si>
  <si>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</si>
  <si>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</si>
  <si>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</si>
  <si>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</si>
  <si>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</si>
  <si>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</si>
  <si>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</si>
  <si>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</si>
  <si>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</si>
  <si>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</si>
  <si>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</si>
  <si>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</si>
  <si>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</si>
  <si>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</si>
  <si>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</si>
  <si>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</si>
  <si>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</si>
  <si>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</si>
  <si>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</si>
  <si>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</si>
  <si>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</si>
  <si>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</si>
  <si>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</si>
  <si>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</si>
  <si>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</si>
  <si>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</si>
  <si>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</si>
  <si>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</si>
  <si>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</si>
  <si>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</si>
  <si>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</si>
  <si>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</si>
  <si>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</si>
  <si>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</si>
  <si>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</si>
  <si>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</si>
  <si>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</si>
  <si>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</si>
  <si>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</si>
  <si>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</si>
  <si>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</si>
  <si>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</si>
  <si>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</si>
  <si>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</si>
  <si>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</si>
  <si>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</si>
  <si>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</si>
  <si>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</si>
  <si>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</si>
  <si>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</si>
  <si>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</si>
  <si>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</si>
  <si>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</si>
  <si>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</si>
  <si>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</si>
  <si>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</si>
  <si>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</si>
  <si>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</si>
  <si>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</si>
  <si>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</si>
  <si>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</si>
  <si>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</si>
  <si>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</si>
  <si>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</si>
  <si>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</si>
  <si>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</si>
  <si>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</si>
  <si>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</si>
  <si>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</si>
  <si>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</si>
  <si>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</si>
  <si>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</si>
  <si>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</si>
  <si>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</si>
  <si>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</si>
  <si>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</si>
  <si>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</si>
  <si>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</si>
  <si>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</si>
  <si>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</si>
  <si>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</si>
  <si>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</si>
  <si>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</si>
  <si>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</si>
  <si>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</si>
  <si>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</si>
  <si>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</si>
  <si>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</si>
  <si>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</si>
  <si>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</si>
  <si>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</si>
  <si>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</si>
  <si>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</si>
  <si>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</si>
  <si>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</si>
  <si>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</si>
  <si>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</si>
  <si>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</si>
  <si>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</si>
  <si>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</si>
  <si>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</si>
  <si>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</si>
  <si>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</si>
  <si>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</si>
  <si>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</si>
  <si>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</si>
  <si>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</si>
  <si>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</si>
  <si>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</si>
  <si>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</si>
  <si>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</si>
  <si>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</si>
  <si>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</si>
  <si>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</si>
  <si>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</si>
  <si>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</si>
  <si>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</si>
  <si>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</si>
  <si>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</si>
  <si>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</si>
  <si>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</si>
  <si>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</si>
  <si>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</si>
  <si>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</si>
  <si>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</si>
  <si>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</si>
  <si>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</si>
  <si>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</si>
  <si>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</si>
  <si>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</si>
  <si>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</si>
  <si>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</si>
  <si>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</si>
  <si>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</si>
  <si>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</si>
  <si>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</si>
  <si>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</si>
  <si>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</si>
  <si>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</si>
  <si>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</si>
  <si>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</si>
  <si>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</si>
  <si>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</si>
  <si>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</si>
  <si>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</si>
  <si>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</si>
  <si>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</si>
  <si>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</si>
  <si>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</si>
  <si>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</si>
  <si>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</si>
  <si>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</si>
  <si>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</si>
  <si>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</si>
  <si>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</si>
  <si>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</si>
  <si>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</si>
  <si>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</si>
  <si>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</si>
  <si>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</si>
  <si>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</si>
  <si>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</si>
  <si>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</si>
  <si>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</si>
  <si>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</si>
  <si>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</si>
  <si>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</si>
  <si>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</si>
  <si>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</si>
  <si>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</si>
  <si>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</si>
  <si>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</si>
  <si>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</si>
  <si>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</si>
  <si>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</si>
  <si>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</si>
  <si>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</si>
  <si>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</si>
  <si>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</si>
  <si>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</si>
  <si>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</si>
  <si>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</si>
  <si>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</si>
  <si>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</si>
  <si>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</si>
  <si>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</si>
  <si>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</si>
  <si>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</si>
  <si>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</si>
  <si>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</si>
  <si>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</si>
  <si>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</si>
  <si>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</si>
  <si>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</si>
  <si>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</si>
  <si>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</si>
  <si>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</si>
  <si>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</si>
  <si>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</si>
  <si>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</si>
  <si>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</si>
  <si>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</si>
  <si>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</si>
  <si>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</si>
  <si>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</si>
  <si>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</si>
  <si>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</si>
  <si>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</si>
  <si>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</si>
  <si>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</si>
  <si>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</si>
  <si>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</si>
  <si>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</si>
  <si>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</si>
  <si>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</si>
  <si>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</si>
  <si>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</si>
  <si>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</si>
  <si>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</si>
  <si>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</si>
  <si>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</si>
  <si>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</si>
  <si>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</si>
  <si>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</si>
  <si>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</si>
  <si>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</si>
  <si>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</si>
  <si>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</si>
  <si>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</si>
  <si>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</si>
  <si>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</si>
  <si>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</si>
  <si>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</si>
  <si>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</si>
  <si>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</si>
  <si>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</si>
  <si>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</si>
  <si>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</si>
  <si>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</si>
  <si>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</si>
  <si>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</si>
  <si>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</si>
  <si>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</si>
  <si>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</si>
  <si>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</si>
  <si>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</si>
  <si>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</si>
  <si>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</si>
  <si>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</si>
  <si>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</si>
  <si>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</si>
  <si>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</si>
  <si>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</si>
  <si>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</si>
  <si>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</si>
  <si>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</si>
  <si>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</si>
  <si>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</si>
  <si>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</si>
  <si>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</si>
  <si>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</si>
  <si>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</si>
  <si>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</si>
  <si>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</si>
  <si>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</si>
  <si>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</si>
  <si>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</si>
  <si>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</si>
  <si>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</si>
  <si>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</si>
  <si>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</si>
  <si>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</si>
  <si>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</si>
  <si>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</si>
  <si>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</si>
  <si>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</si>
  <si>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</si>
  <si>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</si>
  <si>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</si>
  <si>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</si>
  <si>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</si>
  <si>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</si>
  <si>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</si>
  <si>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</si>
  <si>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</si>
  <si>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</si>
  <si>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</si>
  <si>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</si>
  <si>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</si>
  <si>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</si>
  <si>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</si>
  <si>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</si>
  <si>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</si>
  <si>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</si>
  <si>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</si>
  <si>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</si>
  <si>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</si>
  <si>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</si>
  <si>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</si>
  <si>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</si>
  <si>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</si>
  <si>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</si>
  <si>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</si>
  <si>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</si>
  <si>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</si>
  <si>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</si>
  <si>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</si>
  <si>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</si>
  <si>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</si>
  <si>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</si>
  <si>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</si>
  <si>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</si>
  <si>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</si>
  <si>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</si>
  <si>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</si>
  <si>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</si>
  <si>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</si>
  <si>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</si>
  <si>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</si>
  <si>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</si>
  <si>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</si>
  <si>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</si>
  <si>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</si>
  <si>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</si>
  <si>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</si>
  <si>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</si>
  <si>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</si>
  <si>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</si>
  <si>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</si>
  <si>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</si>
  <si>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</si>
  <si>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</si>
  <si>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</si>
  <si>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</si>
  <si>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</si>
  <si>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</si>
  <si>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</si>
  <si>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</si>
  <si>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</si>
  <si>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</si>
  <si>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</si>
  <si>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</si>
  <si>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</si>
  <si>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</si>
  <si>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</si>
  <si>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</si>
  <si>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</si>
  <si>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</si>
  <si>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</si>
  <si>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</si>
  <si>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</si>
  <si>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</si>
  <si>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</si>
  <si>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</si>
  <si>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</si>
  <si>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</si>
  <si>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</si>
  <si>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</si>
  <si>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</si>
  <si>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</si>
  <si>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</si>
  <si>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</si>
  <si>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</si>
  <si>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</si>
  <si>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</si>
  <si>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</si>
  <si>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</si>
  <si>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</si>
  <si>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</si>
  <si>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</si>
  <si>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</si>
  <si>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</si>
  <si>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</si>
  <si>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</si>
  <si>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</si>
  <si>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</si>
  <si>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</si>
  <si>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</si>
  <si>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</si>
  <si>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</si>
  <si>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</si>
  <si>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</si>
  <si>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</si>
  <si>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</si>
  <si>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</si>
  <si>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</si>
  <si>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</si>
  <si>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</si>
  <si>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</si>
  <si>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</si>
  <si>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</si>
  <si>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</si>
  <si>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</si>
  <si>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</si>
  <si>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</si>
  <si>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</si>
  <si>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</si>
  <si>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</si>
  <si>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</si>
  <si>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</si>
  <si>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</si>
  <si>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</si>
  <si>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</si>
  <si>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</si>
  <si>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</si>
  <si>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</si>
  <si>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</si>
  <si>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</si>
  <si>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</si>
  <si>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</si>
  <si>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</si>
  <si>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</si>
  <si>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</si>
  <si>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</si>
  <si>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</si>
  <si>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</si>
  <si>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</si>
  <si>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</si>
  <si>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</si>
  <si>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</si>
  <si>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</si>
  <si>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</si>
  <si>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</si>
  <si>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</si>
  <si>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</si>
  <si>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</si>
  <si>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</si>
  <si>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</si>
  <si>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</si>
  <si>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</si>
  <si>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</si>
  <si>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</si>
  <si>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</si>
  <si>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</si>
  <si>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</si>
  <si>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</si>
  <si>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</si>
  <si>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</si>
  <si>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</si>
  <si>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</si>
  <si>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</si>
  <si>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</si>
  <si>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</si>
  <si>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</si>
  <si>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</si>
  <si>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</si>
  <si>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</si>
  <si>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</si>
  <si>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</si>
  <si>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</si>
  <si>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</si>
  <si>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</si>
  <si>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</si>
  <si>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</si>
  <si>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</si>
  <si>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</si>
  <si>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</si>
  <si>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</si>
  <si>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</si>
  <si>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</si>
  <si>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</si>
  <si>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</si>
  <si>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</si>
  <si>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</si>
  <si>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</si>
  <si>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</si>
  <si>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</si>
  <si>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</si>
  <si>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</si>
  <si>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</si>
  <si>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</si>
  <si>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</si>
  <si>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</si>
  <si>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</si>
  <si>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</si>
  <si>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</si>
  <si>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</si>
  <si>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</si>
  <si>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</si>
  <si>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</si>
  <si>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</si>
  <si>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</si>
  <si>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</si>
  <si>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</si>
  <si>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</si>
  <si>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</si>
  <si>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</si>
  <si>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</si>
  <si>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</si>
  <si>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</si>
  <si>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</si>
  <si>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</si>
  <si>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</si>
  <si>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</si>
  <si>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</si>
  <si>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</si>
  <si>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</si>
  <si>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</si>
  <si>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</si>
  <si>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</si>
  <si>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</si>
  <si>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</si>
  <si>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</si>
  <si>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</si>
  <si>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</si>
  <si>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</si>
  <si>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</si>
  <si>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</si>
  <si>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</si>
  <si>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</si>
  <si>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</si>
  <si>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</si>
  <si>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</si>
  <si>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</si>
  <si>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</si>
  <si>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</si>
  <si>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</si>
  <si>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</si>
  <si>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</si>
  <si>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</si>
  <si>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</si>
  <si>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</si>
  <si>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</si>
  <si>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</si>
  <si>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</si>
  <si>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</si>
  <si>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</si>
  <si>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</si>
  <si>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</si>
  <si>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</si>
  <si>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</si>
  <si>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</si>
  <si>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</si>
  <si>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</si>
  <si>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</si>
  <si>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</si>
  <si>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</si>
  <si>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</si>
  <si>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</si>
  <si>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</si>
  <si>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</si>
  <si>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</si>
  <si>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</si>
  <si>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</si>
  <si>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</si>
  <si>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</si>
  <si>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</si>
  <si>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</si>
  <si>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</si>
  <si>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</si>
  <si>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</si>
  <si>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</si>
  <si>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</si>
  <si>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</si>
  <si>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</si>
  <si>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</si>
  <si>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</si>
  <si>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</si>
  <si>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</si>
  <si>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</si>
  <si>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</si>
  <si>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</si>
  <si>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</si>
  <si>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</si>
  <si>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</si>
  <si>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</si>
  <si>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</si>
  <si>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</si>
  <si>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</si>
  <si>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</si>
  <si>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</si>
  <si>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</si>
  <si>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</si>
  <si>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</si>
  <si>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</si>
  <si>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</si>
  <si>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</si>
  <si>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</si>
  <si>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</si>
  <si>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</si>
  <si>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</si>
  <si>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</si>
  <si>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</si>
  <si>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</si>
  <si>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</si>
  <si>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</si>
  <si>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</si>
  <si>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</si>
  <si>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</si>
  <si>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</si>
  <si>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</si>
  <si>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</si>
  <si>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</si>
  <si>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</si>
  <si>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</si>
  <si>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</si>
  <si>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</si>
  <si>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</si>
  <si>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</si>
  <si>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</si>
  <si>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</si>
  <si>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</si>
  <si>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</si>
  <si>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</si>
  <si>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</si>
  <si>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</si>
  <si>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</si>
  <si>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</si>
  <si>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</si>
  <si>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</si>
  <si>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</si>
  <si>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</si>
  <si>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</si>
  <si>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</si>
  <si>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</si>
  <si>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</si>
  <si>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</si>
  <si>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</si>
  <si>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</si>
  <si>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</si>
  <si>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</si>
  <si>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</si>
  <si>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</si>
  <si>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</si>
  <si>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</si>
  <si>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</si>
  <si>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</si>
  <si>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</si>
  <si>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</si>
  <si>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</si>
  <si>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</si>
  <si>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</si>
  <si>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</si>
  <si>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</si>
  <si>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</si>
  <si>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</si>
  <si>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</si>
  <si>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</si>
  <si>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</si>
  <si>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</si>
  <si>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</si>
  <si>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</si>
  <si>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</si>
  <si>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</si>
  <si>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</si>
  <si>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</si>
  <si>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</si>
  <si>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</si>
  <si>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</si>
  <si>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</si>
  <si>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</si>
  <si>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</si>
  <si>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</si>
  <si>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</si>
  <si>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</si>
  <si>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</si>
  <si>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</si>
  <si>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</si>
  <si>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</si>
  <si>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</si>
  <si>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</si>
  <si>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</si>
  <si>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</si>
  <si>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</si>
  <si>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</si>
  <si>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</si>
  <si>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</si>
  <si>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</si>
  <si>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</si>
  <si>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</si>
  <si>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</si>
  <si>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</si>
  <si>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</si>
  <si>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</si>
  <si>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</si>
  <si>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</si>
  <si>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</si>
  <si>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</si>
  <si>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</si>
  <si>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</si>
  <si>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</si>
  <si>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</si>
  <si>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</si>
  <si>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</si>
  <si>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</si>
  <si>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</si>
  <si>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</si>
  <si>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</si>
  <si>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</si>
  <si>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</si>
  <si>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</si>
  <si>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</si>
  <si>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</si>
  <si>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</si>
  <si>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</si>
  <si>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</si>
  <si>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</si>
  <si>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</si>
  <si>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</si>
  <si>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</si>
  <si>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</si>
  <si>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</si>
  <si>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</si>
  <si>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</si>
  <si>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</si>
  <si>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</si>
  <si>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</si>
  <si>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</si>
  <si>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</si>
  <si>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</si>
  <si>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</si>
  <si>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</si>
  <si>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</si>
  <si>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</si>
  <si>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</si>
  <si>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</si>
  <si>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</si>
  <si>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</si>
  <si>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</si>
  <si>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</si>
  <si>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</si>
  <si>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</si>
  <si>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</si>
  <si>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</si>
  <si>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</si>
  <si>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</si>
  <si>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</si>
  <si>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</si>
  <si>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</si>
  <si>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</si>
  <si>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</si>
  <si>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</si>
  <si>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</si>
  <si>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</si>
  <si>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</si>
  <si>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</si>
  <si>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</si>
  <si>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</si>
  <si>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</si>
  <si>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</si>
  <si>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</si>
  <si>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</si>
  <si>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</si>
  <si>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</si>
  <si>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</si>
  <si>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</si>
  <si>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</si>
  <si>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</si>
  <si>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</si>
  <si>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</si>
  <si>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</si>
  <si>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</si>
  <si>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</si>
  <si>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</si>
  <si>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</si>
  <si>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</si>
  <si>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</si>
  <si>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</si>
  <si>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</si>
  <si>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</si>
  <si>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</si>
  <si>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</si>
  <si>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</si>
  <si>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</si>
  <si>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</si>
  <si>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</si>
  <si>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</si>
  <si>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</si>
  <si>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</si>
  <si>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</si>
  <si>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</si>
  <si>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</si>
  <si>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</si>
  <si>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</si>
  <si>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</si>
  <si>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</si>
  <si>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</si>
  <si>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</si>
  <si>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</si>
  <si>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</si>
  <si>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</si>
  <si>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</si>
  <si>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</si>
  <si>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</si>
  <si>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</si>
  <si>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</si>
  <si>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</si>
  <si>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</si>
  <si>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</si>
  <si>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</si>
  <si>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</si>
  <si>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</si>
  <si>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</si>
  <si>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</si>
  <si>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</si>
  <si>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</si>
  <si>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</si>
  <si>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</si>
  <si>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</si>
  <si>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</si>
  <si>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</si>
  <si>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</si>
  <si>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</si>
  <si>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</si>
  <si>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</si>
  <si>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</si>
  <si>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</si>
  <si>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</si>
  <si>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</si>
  <si>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</si>
  <si>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</si>
  <si>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</si>
  <si>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</si>
  <si>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</si>
  <si>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</si>
  <si>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</si>
  <si>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</si>
  <si>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</si>
  <si>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</si>
  <si>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</si>
  <si>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</si>
  <si>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</si>
  <si>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</si>
  <si>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</si>
  <si>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</si>
  <si>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</si>
  <si>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</si>
  <si>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</si>
  <si>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</si>
  <si>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</si>
  <si>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</si>
  <si>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</si>
  <si>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</si>
  <si>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</si>
  <si>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</si>
  <si>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</si>
  <si>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</si>
  <si>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</si>
  <si>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</si>
  <si>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</si>
  <si>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</si>
  <si>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</si>
  <si>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</si>
  <si>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</si>
  <si>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</si>
  <si>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</si>
  <si>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</si>
  <si>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</si>
  <si>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</si>
  <si>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</si>
  <si>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</si>
  <si>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</si>
  <si>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</si>
  <si>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</si>
  <si>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</si>
  <si>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</si>
  <si>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</si>
  <si>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</si>
  <si>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</si>
  <si>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</si>
  <si>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</si>
  <si>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</si>
  <si>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</si>
  <si>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</si>
  <si>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</si>
  <si>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</si>
  <si>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</si>
  <si>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</si>
  <si>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</si>
  <si>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</si>
  <si>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</si>
  <si>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</si>
  <si>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</si>
  <si>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</si>
  <si>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</si>
  <si>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</si>
  <si>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</si>
  <si>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</si>
  <si>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</si>
  <si>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</si>
  <si>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</si>
  <si>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</si>
  <si>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</si>
  <si>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</si>
  <si>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</si>
  <si>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</si>
  <si>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</si>
  <si>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</si>
  <si>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</si>
  <si>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</si>
  <si>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</si>
  <si>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</si>
  <si>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</si>
  <si>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</si>
  <si>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</si>
  <si>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</si>
  <si>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</si>
  <si>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</si>
  <si>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</si>
  <si>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</si>
  <si>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</si>
  <si>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</si>
  <si>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</si>
  <si>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</si>
  <si>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</si>
  <si>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</si>
  <si>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</si>
  <si>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</si>
  <si>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</si>
  <si>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</si>
  <si>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</si>
  <si>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</si>
  <si>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</si>
  <si>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</si>
  <si>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</si>
  <si>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</si>
  <si>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</si>
  <si>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</si>
  <si>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</si>
  <si>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</si>
  <si>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</si>
  <si>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</si>
  <si>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</si>
  <si>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</si>
  <si>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</si>
  <si>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</si>
  <si>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</si>
  <si>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</si>
  <si>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</si>
  <si>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</si>
  <si>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</si>
  <si>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</si>
  <si>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</si>
  <si>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</si>
  <si>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</si>
  <si>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</si>
  <si>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</si>
  <si>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</si>
  <si>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</si>
  <si>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</si>
  <si>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</si>
  <si>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</si>
  <si>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</si>
  <si>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</si>
  <si>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</si>
  <si>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</si>
  <si>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</si>
  <si>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</si>
  <si>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</si>
  <si>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</si>
  <si>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</si>
  <si>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</si>
  <si>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</si>
  <si>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</si>
  <si>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</si>
  <si>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</si>
  <si>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</si>
  <si>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</si>
  <si>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</si>
  <si>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</si>
  <si>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</si>
  <si>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</si>
  <si>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</si>
  <si>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</si>
  <si>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</si>
  <si>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</si>
  <si>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</si>
  <si>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</si>
  <si>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</si>
  <si>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</si>
  <si>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</si>
  <si>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</si>
  <si>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</si>
  <si>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</si>
  <si>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</si>
  <si>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</si>
  <si>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</si>
  <si>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</si>
  <si>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</si>
  <si>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</si>
  <si>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</si>
  <si>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</si>
  <si>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</si>
  <si>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</si>
  <si>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</si>
  <si>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</si>
  <si>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</si>
  <si>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</si>
  <si>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</si>
  <si>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</si>
  <si>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</si>
  <si>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</si>
  <si>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</si>
  <si>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</si>
  <si>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</si>
  <si>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</si>
  <si>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</si>
  <si>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</si>
  <si>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</si>
  <si>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</si>
  <si>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</si>
  <si>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</si>
  <si>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</si>
  <si>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</si>
  <si>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</si>
  <si>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</si>
  <si>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</si>
  <si>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</si>
  <si>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</si>
  <si>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</si>
  <si>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</si>
  <si>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</si>
  <si>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</si>
  <si>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</si>
  <si>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</si>
  <si>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</si>
  <si>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</si>
  <si>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</si>
  <si>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</si>
  <si>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</si>
  <si>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</si>
  <si>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</si>
  <si>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</si>
  <si>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</si>
  <si>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</si>
  <si>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</si>
  <si>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</si>
  <si>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</si>
  <si>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</si>
  <si>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</si>
  <si>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</si>
  <si>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</si>
  <si>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</si>
  <si>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</si>
  <si>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</si>
  <si>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</si>
  <si>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</si>
  <si>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</si>
  <si>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</si>
  <si>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</si>
  <si>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</si>
  <si>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</si>
  <si>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</si>
  <si>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</si>
  <si>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</si>
  <si>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</si>
  <si>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</si>
  <si>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</si>
  <si>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</si>
  <si>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</si>
  <si>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</si>
  <si>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</si>
  <si>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</si>
  <si>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</si>
  <si>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</si>
  <si>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</si>
  <si>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</si>
  <si>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</si>
  <si>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</si>
  <si>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</si>
  <si>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</si>
  <si>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</si>
  <si>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</si>
  <si>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</si>
  <si>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</si>
  <si>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</si>
  <si>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</si>
  <si>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</si>
  <si>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</si>
  <si>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</si>
  <si>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</si>
  <si>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</si>
  <si>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</si>
  <si>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</si>
  <si>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</si>
  <si>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</si>
  <si>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</si>
  <si>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</si>
  <si>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</si>
  <si>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</si>
  <si>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</si>
  <si>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</si>
  <si>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</si>
  <si>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</si>
  <si>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</si>
  <si>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</si>
  <si>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</si>
  <si>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</si>
  <si>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</si>
  <si>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</si>
  <si>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</si>
  <si>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</si>
  <si>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</si>
  <si>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</si>
  <si>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</si>
  <si>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</si>
  <si>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</si>
  <si>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</si>
  <si>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</si>
  <si>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</si>
  <si>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</si>
  <si>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</si>
  <si>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</si>
  <si>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</si>
  <si>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</si>
  <si>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</si>
  <si>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</si>
  <si>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</si>
  <si>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</si>
  <si>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</si>
  <si>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</si>
  <si>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</si>
  <si>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</si>
  <si>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</si>
  <si>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</si>
  <si>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</si>
  <si>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</si>
  <si>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</si>
  <si>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</si>
  <si>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</si>
  <si>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</si>
  <si>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</si>
  <si>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</si>
  <si>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</si>
  <si>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</si>
  <si>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</si>
  <si>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</si>
  <si>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</si>
  <si>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</si>
  <si>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</si>
  <si>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</si>
  <si>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</si>
  <si>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</si>
  <si>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</si>
  <si>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</si>
  <si>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</si>
  <si>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</si>
  <si>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</si>
  <si>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</si>
  <si>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</si>
  <si>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</si>
  <si>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</si>
  <si>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</si>
  <si>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</si>
  <si>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</si>
  <si>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</si>
  <si>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</si>
  <si>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</si>
  <si>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</si>
  <si>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</si>
  <si>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</si>
  <si>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</si>
  <si>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</si>
  <si>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</si>
  <si>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</si>
  <si>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</si>
  <si>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</si>
  <si>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</si>
  <si>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</si>
  <si>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</si>
  <si>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</si>
  <si>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</si>
  <si>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</si>
  <si>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</si>
  <si>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</si>
  <si>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</si>
  <si>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</si>
  <si>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</si>
  <si>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</si>
  <si>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</si>
  <si>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</si>
  <si>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</si>
  <si>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</si>
  <si>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</si>
  <si>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</si>
  <si>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</si>
  <si>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</si>
  <si>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</si>
  <si>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</si>
  <si>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</si>
  <si>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</si>
  <si>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</si>
  <si>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</si>
  <si>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</si>
  <si>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</si>
  <si>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</si>
  <si>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</si>
  <si>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</si>
  <si>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</si>
  <si>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</si>
  <si>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</si>
  <si>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</si>
  <si>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</si>
  <si>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</si>
  <si>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</si>
  <si>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</si>
  <si>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</si>
  <si>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</si>
  <si>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</si>
  <si>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</si>
  <si>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</si>
  <si>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</si>
  <si>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</si>
  <si>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</si>
  <si>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</si>
  <si>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</si>
  <si>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</si>
  <si>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</si>
  <si>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</si>
  <si>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</si>
  <si>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</si>
  <si>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</si>
  <si>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</si>
  <si>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</si>
  <si>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</si>
  <si>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</si>
  <si>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</si>
  <si>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</si>
  <si>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</si>
  <si>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</si>
  <si>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</si>
  <si>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</si>
  <si>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</si>
  <si>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</si>
  <si>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</si>
  <si>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</si>
  <si>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</si>
  <si>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</si>
  <si>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</si>
  <si>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</si>
  <si>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</si>
  <si>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</si>
  <si>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</si>
  <si>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</si>
  <si>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</si>
  <si>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</si>
  <si>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</si>
  <si>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</si>
  <si>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</si>
  <si>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</si>
  <si>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</si>
  <si>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</si>
  <si>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</si>
  <si>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</si>
  <si>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</si>
  <si>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</si>
  <si>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</si>
  <si>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</si>
  <si>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</si>
  <si>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</si>
  <si>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</si>
  <si>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</si>
  <si>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</si>
  <si>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</si>
  <si>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</si>
  <si>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</si>
  <si>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</si>
  <si>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</si>
  <si>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</si>
  <si>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</si>
  <si>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</si>
  <si>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</si>
  <si>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</si>
  <si>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</si>
  <si>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</si>
  <si>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</si>
  <si>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</si>
  <si>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</si>
  <si>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</si>
  <si>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</si>
  <si>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</si>
  <si>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</si>
  <si>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</si>
  <si>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</si>
  <si>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</si>
  <si>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</si>
  <si>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</si>
  <si>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</si>
  <si>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</si>
  <si>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</si>
  <si>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</si>
  <si>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</si>
  <si>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</si>
  <si>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</si>
  <si>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</si>
  <si>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</si>
  <si>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</si>
  <si>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</si>
  <si>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</si>
  <si>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</si>
  <si>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</si>
  <si>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</si>
  <si>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</si>
  <si>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</si>
  <si>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</si>
  <si>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</si>
  <si>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</si>
  <si>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</si>
  <si>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</si>
  <si>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</si>
  <si>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</si>
  <si>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</si>
  <si>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</si>
  <si>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</si>
  <si>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</si>
  <si>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</si>
  <si>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</si>
  <si>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</si>
  <si>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</si>
  <si>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</si>
  <si>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</si>
  <si>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</si>
  <si>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</si>
  <si>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</si>
  <si>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</si>
  <si>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</si>
  <si>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</si>
  <si>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</si>
  <si>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</si>
  <si>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</si>
  <si>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</si>
  <si>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</si>
  <si>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</si>
  <si>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</si>
  <si>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</si>
  <si>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</si>
  <si>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</si>
  <si>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</si>
  <si>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</si>
  <si>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</si>
  <si>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</si>
  <si>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</si>
  <si>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</si>
  <si>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</si>
  <si>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</si>
  <si>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</si>
  <si>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</si>
  <si>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</si>
  <si>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</si>
  <si>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</si>
  <si>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</si>
  <si>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</si>
  <si>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</si>
  <si>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</si>
  <si>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</si>
  <si>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</si>
  <si>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</si>
  <si>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</si>
  <si>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</si>
  <si>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</si>
  <si>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</si>
  <si>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</si>
  <si>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</si>
  <si>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</si>
  <si>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</si>
  <si>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</si>
  <si>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</si>
  <si>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</si>
  <si>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</si>
  <si>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</si>
  <si>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</si>
  <si>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</si>
  <si>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</si>
  <si>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</si>
  <si>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</si>
  <si>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</si>
  <si>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</si>
  <si>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</si>
  <si>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</si>
  <si>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</si>
  <si>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</si>
  <si>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</si>
  <si>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</si>
  <si>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</si>
  <si>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</si>
  <si>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</si>
  <si>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</si>
  <si>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</si>
  <si>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</si>
  <si>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</si>
  <si>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</si>
  <si>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</si>
  <si>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</si>
  <si>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</si>
  <si>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</si>
  <si>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</si>
  <si>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</si>
  <si>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</si>
  <si>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</si>
  <si>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</si>
  <si>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</si>
  <si>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</si>
  <si>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</si>
  <si>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</si>
  <si>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</si>
  <si>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</si>
  <si>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</si>
  <si>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</si>
  <si>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</si>
  <si>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</si>
  <si>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</si>
  <si>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</si>
  <si>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</si>
  <si>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</si>
  <si>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</si>
  <si>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</si>
  <si>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</si>
  <si>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</si>
  <si>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</si>
  <si>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</si>
  <si>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</si>
  <si>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</si>
  <si>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</si>
  <si>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</si>
  <si>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</si>
  <si>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</si>
  <si>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</si>
  <si>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</si>
  <si>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</si>
  <si>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</si>
  <si>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</si>
  <si>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</si>
  <si>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</si>
  <si>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</si>
  <si>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</si>
  <si>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</si>
  <si>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</si>
  <si>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</si>
  <si>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</si>
  <si>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</si>
  <si>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</si>
  <si>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</si>
  <si>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</si>
  <si>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</si>
  <si>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</si>
  <si>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</si>
  <si>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</si>
  <si>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</si>
  <si>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</si>
  <si>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</si>
  <si>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</si>
  <si>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</si>
  <si>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</si>
  <si>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</si>
  <si>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</si>
  <si>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</si>
  <si>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</si>
  <si>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</si>
  <si>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</si>
  <si>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</si>
  <si>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</si>
  <si>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</si>
  <si>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</si>
  <si>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</si>
  <si>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</si>
  <si>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</si>
  <si>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</si>
  <si>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</si>
  <si>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</si>
  <si>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</si>
  <si>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</si>
  <si>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</si>
  <si>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</si>
  <si>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</si>
  <si>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</si>
  <si>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</si>
  <si>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</si>
  <si>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</si>
  <si>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</si>
  <si>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</si>
  <si>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</si>
  <si>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</si>
  <si>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</si>
  <si>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</si>
  <si>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</si>
  <si>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</si>
  <si>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</si>
  <si>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</si>
  <si>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</si>
  <si>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</si>
  <si>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</si>
  <si>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</si>
  <si>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</si>
  <si>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</si>
  <si>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</si>
  <si>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</si>
  <si>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</si>
  <si>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</si>
  <si>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</si>
  <si>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</si>
  <si>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</si>
  <si>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</si>
  <si>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</si>
  <si>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</si>
  <si>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</si>
  <si>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</si>
  <si>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</si>
  <si>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</si>
  <si>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</si>
  <si>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</si>
  <si>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</si>
  <si>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</si>
  <si>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</si>
  <si>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</si>
  <si>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</si>
  <si>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</si>
  <si>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</si>
  <si>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</si>
  <si>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</si>
  <si>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</si>
  <si>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</si>
  <si>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</si>
  <si>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</si>
  <si>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</si>
  <si>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</si>
  <si>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</si>
  <si>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</si>
  <si>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</si>
  <si>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</si>
  <si>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</si>
  <si>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</si>
  <si>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</si>
  <si>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</si>
  <si>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</si>
  <si>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</si>
  <si>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</si>
  <si>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</si>
  <si>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</si>
  <si>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</si>
  <si>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</si>
  <si>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</si>
  <si>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</si>
  <si>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</si>
  <si>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</si>
  <si>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</si>
  <si>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</si>
  <si>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</si>
  <si>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</si>
  <si>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</si>
  <si>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</si>
  <si>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</si>
  <si>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</si>
  <si>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</si>
  <si>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</si>
  <si>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</si>
  <si>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</si>
  <si>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</si>
  <si>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</si>
  <si>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</si>
  <si>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</si>
  <si>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</si>
  <si>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</si>
  <si>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</si>
  <si>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</si>
  <si>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</si>
  <si>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</si>
  <si>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</si>
  <si>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</si>
  <si>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</si>
  <si>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</si>
  <si>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</si>
  <si>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</si>
  <si>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</si>
  <si>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</si>
  <si>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</si>
  <si>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</si>
  <si>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</si>
  <si>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</si>
  <si>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</si>
  <si>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</si>
  <si>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</si>
  <si>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</si>
  <si>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</si>
  <si>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</si>
  <si>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</si>
  <si>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</si>
  <si>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</si>
  <si>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</si>
  <si>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</si>
  <si>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</si>
  <si>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</si>
  <si>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</si>
  <si>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</si>
  <si>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</si>
  <si>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</si>
  <si>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</si>
  <si>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</si>
  <si>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</si>
  <si>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</si>
  <si>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</si>
  <si>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</si>
  <si>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</si>
  <si>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</si>
  <si>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</si>
  <si>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</si>
  <si>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</si>
  <si>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</si>
  <si>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</si>
  <si>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</si>
  <si>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</si>
  <si>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</si>
  <si>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</si>
  <si>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</si>
  <si>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</si>
  <si>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</si>
  <si>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</si>
  <si>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</si>
  <si>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</si>
  <si>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</si>
  <si>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</si>
  <si>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</si>
  <si>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</si>
  <si>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</si>
  <si>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</si>
  <si>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</si>
  <si>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</si>
  <si>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</si>
  <si>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</si>
  <si>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</si>
  <si>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</si>
  <si>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</si>
  <si>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</si>
  <si>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</si>
  <si>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</si>
  <si>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</si>
  <si>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</si>
  <si>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</si>
  <si>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</si>
  <si>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</si>
  <si>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</si>
  <si>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</si>
  <si>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</si>
  <si>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</si>
  <si>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</si>
  <si>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</si>
  <si>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</si>
  <si>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</si>
  <si>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</si>
  <si>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</si>
  <si>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</si>
  <si>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</si>
  <si>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</si>
  <si>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</si>
  <si>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</si>
  <si>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</si>
  <si>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</si>
  <si>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</si>
  <si>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</si>
  <si>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</si>
  <si>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</si>
  <si>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</si>
  <si>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</si>
  <si>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</si>
  <si>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</si>
  <si>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</si>
  <si>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</si>
  <si>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</si>
  <si>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</si>
  <si>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</si>
  <si>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</si>
  <si>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</si>
  <si>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</si>
  <si>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</si>
  <si>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</si>
  <si>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</si>
  <si>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</si>
  <si>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</si>
  <si>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</si>
  <si>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</si>
  <si>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</si>
  <si>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</si>
  <si>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</si>
  <si>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</si>
  <si>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</si>
  <si>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</si>
  <si>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</si>
  <si>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</si>
  <si>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</si>
  <si>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</si>
  <si>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</si>
  <si>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</si>
  <si>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</si>
  <si>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</si>
  <si>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</si>
  <si>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</si>
  <si>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</si>
  <si>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</si>
  <si>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</si>
  <si>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</si>
  <si>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</si>
  <si>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</si>
  <si>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</si>
  <si>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</si>
  <si>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</si>
  <si>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</si>
  <si>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</si>
  <si>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</si>
  <si>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</si>
  <si>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</si>
  <si>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</si>
  <si>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</si>
  <si>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</si>
  <si>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</si>
  <si>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</si>
  <si>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</si>
  <si>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</si>
  <si>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</si>
  <si>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</si>
  <si>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</si>
  <si>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</si>
  <si>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</si>
  <si>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</si>
  <si>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</si>
  <si>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</si>
  <si>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</si>
  <si>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</si>
  <si>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</si>
  <si>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</si>
  <si>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</si>
  <si>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</si>
  <si>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</si>
  <si>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</si>
  <si>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</si>
  <si>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</si>
  <si>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</si>
  <si>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</si>
  <si>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</si>
  <si>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</si>
  <si>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</si>
  <si>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</si>
  <si>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</si>
  <si>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</si>
  <si>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</si>
  <si>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</si>
  <si>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</si>
  <si>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</si>
  <si>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</si>
  <si>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</si>
  <si>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</si>
  <si>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</si>
  <si>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</si>
  <si>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</si>
  <si>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</si>
  <si>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</si>
  <si>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</si>
  <si>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</si>
  <si>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</si>
  <si>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</si>
  <si>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</si>
  <si>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</si>
  <si>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</si>
  <si>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</si>
  <si>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</si>
  <si>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</si>
  <si>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</si>
  <si>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</si>
  <si>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</si>
  <si>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</si>
  <si>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</si>
  <si>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</si>
  <si>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</si>
  <si>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</si>
  <si>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</si>
  <si>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</si>
  <si>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</si>
  <si>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</si>
  <si>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</si>
  <si>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</si>
  <si>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</si>
  <si>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</si>
  <si>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</si>
  <si>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</si>
  <si>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</si>
  <si>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</si>
  <si>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</si>
  <si>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</si>
  <si>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</si>
  <si>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</si>
  <si>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</si>
  <si>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</si>
  <si>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</si>
  <si>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</si>
  <si>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</si>
  <si>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</si>
  <si>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</si>
  <si>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</si>
  <si>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</si>
  <si>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</si>
  <si>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</si>
  <si>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</si>
  <si>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</si>
  <si>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</si>
  <si>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</si>
  <si>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</si>
  <si>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</si>
  <si>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</si>
  <si>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</si>
  <si>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</si>
  <si>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</si>
  <si>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</si>
  <si>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</si>
  <si>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</si>
  <si>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</si>
  <si>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</si>
  <si>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</si>
  <si>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</si>
  <si>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</si>
  <si>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</si>
  <si>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</si>
  <si>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</si>
  <si>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</si>
  <si>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</si>
  <si>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</si>
  <si>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</si>
  <si>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</si>
  <si>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</si>
  <si>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</si>
  <si>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</si>
  <si>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</si>
  <si>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</si>
  <si>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</si>
  <si>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</si>
  <si>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</si>
  <si>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</si>
  <si>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</si>
  <si>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</si>
  <si>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</si>
  <si>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</si>
  <si>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</si>
  <si>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</si>
  <si>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</si>
  <si>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</si>
  <si>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</si>
  <si>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</si>
  <si>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</si>
  <si>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</si>
  <si>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</si>
  <si>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</si>
  <si>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</si>
  <si>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</si>
  <si>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</si>
  <si>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</si>
  <si>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</si>
  <si>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</si>
  <si>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</si>
  <si>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</si>
  <si>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</si>
  <si>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</si>
  <si>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</si>
  <si>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</si>
  <si>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</si>
  <si>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</si>
  <si>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</si>
  <si>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</si>
  <si>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</si>
  <si>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</si>
  <si>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</si>
  <si>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</si>
  <si>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</si>
  <si>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</si>
  <si>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</si>
  <si>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</si>
  <si>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</si>
  <si>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</si>
  <si>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</si>
  <si>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</si>
  <si>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</si>
  <si>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</si>
  <si>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</si>
  <si>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</si>
  <si>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</si>
  <si>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</si>
  <si>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</si>
  <si>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</si>
  <si>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</si>
  <si>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</si>
  <si>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</si>
  <si>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</si>
  <si>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</si>
  <si>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</si>
  <si>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</si>
  <si>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</si>
  <si>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</si>
  <si>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</si>
  <si>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</si>
  <si>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</si>
  <si>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</si>
  <si>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</si>
  <si>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</si>
  <si>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</si>
  <si>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</si>
  <si>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</si>
  <si>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</si>
  <si>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</si>
  <si>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</si>
  <si>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</si>
  <si>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</si>
  <si>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</si>
  <si>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</si>
  <si>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</si>
  <si>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</si>
  <si>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</si>
  <si>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</si>
  <si>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</si>
  <si>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</si>
  <si>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</si>
  <si>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</si>
  <si>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</si>
  <si>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</si>
  <si>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</si>
  <si>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</si>
  <si>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</si>
  <si>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</si>
  <si>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</si>
  <si>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</si>
  <si>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</si>
  <si>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</si>
  <si>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</si>
  <si>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</si>
  <si>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</si>
  <si>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</si>
  <si>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</si>
  <si>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</si>
  <si>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</si>
  <si>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</si>
  <si>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</si>
  <si>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</si>
  <si>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</si>
  <si>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</si>
  <si>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</si>
  <si>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</si>
  <si>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</si>
  <si>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</si>
  <si>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</si>
  <si>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</si>
  <si>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</si>
  <si>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</si>
  <si>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</si>
  <si>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</si>
  <si>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</si>
  <si>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</si>
  <si>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</si>
  <si>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</si>
  <si>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</si>
  <si>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</si>
  <si>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</si>
  <si>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</si>
  <si>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</si>
  <si>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</si>
  <si>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</si>
  <si>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</si>
  <si>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</si>
  <si>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</si>
  <si>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</si>
  <si>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</si>
  <si>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</si>
  <si>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</si>
  <si>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</si>
  <si>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</si>
  <si>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</si>
  <si>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</si>
  <si>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</si>
  <si>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</si>
  <si>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</si>
  <si>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</si>
  <si>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</si>
  <si>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</si>
  <si>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</si>
  <si>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</si>
  <si>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</si>
  <si>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</si>
  <si>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</si>
  <si>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</si>
  <si>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</si>
  <si>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</si>
  <si>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</si>
  <si>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</si>
  <si>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</si>
  <si>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</si>
  <si>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</si>
  <si>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</si>
  <si>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</si>
  <si>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</si>
  <si>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</si>
  <si>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</si>
  <si>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</si>
  <si>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</si>
  <si>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</si>
  <si>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</si>
  <si>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</si>
  <si>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</si>
  <si>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</si>
  <si>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</si>
  <si>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</si>
  <si>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</si>
  <si>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</si>
  <si>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</si>
  <si>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</si>
  <si>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</si>
  <si>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</si>
  <si>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</si>
  <si>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</si>
  <si>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</si>
  <si>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</si>
  <si>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</si>
  <si>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</si>
  <si>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</si>
  <si>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</si>
  <si>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</si>
  <si>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</si>
  <si>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</si>
  <si>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</si>
  <si>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</si>
  <si>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</si>
  <si>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</si>
  <si>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</si>
  <si>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</si>
  <si>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</si>
  <si>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</si>
  <si>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</si>
  <si>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</si>
  <si>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</si>
  <si>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</si>
  <si>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</si>
  <si>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</si>
  <si>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</si>
  <si>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</si>
  <si>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</si>
  <si>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</si>
  <si>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</si>
  <si>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</si>
  <si>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</si>
  <si>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</si>
  <si>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</si>
  <si>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</si>
  <si>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</si>
  <si>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</si>
  <si>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</si>
  <si>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</si>
  <si>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</si>
  <si>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</si>
  <si>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</si>
  <si>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</si>
  <si>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</si>
  <si>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</si>
  <si>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</si>
  <si>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</si>
  <si>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</si>
  <si>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</si>
  <si>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</si>
  <si>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</si>
  <si>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</si>
  <si>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</si>
  <si>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</si>
  <si>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</si>
  <si>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</si>
  <si>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</si>
  <si>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</si>
  <si>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</si>
  <si>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</si>
  <si>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</si>
  <si>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</si>
  <si>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</si>
  <si>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</si>
  <si>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</si>
  <si>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</si>
  <si>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</si>
  <si>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</si>
  <si>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</si>
  <si>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</si>
  <si>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</si>
  <si>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</si>
  <si>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</si>
  <si>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</si>
  <si>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</si>
  <si>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</si>
  <si>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</si>
  <si>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</si>
  <si>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</si>
  <si>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</si>
  <si>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</si>
  <si>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</si>
  <si>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</si>
  <si>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</si>
  <si>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</si>
  <si>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</si>
  <si>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</si>
  <si>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</si>
  <si>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</si>
  <si>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</si>
  <si>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</si>
  <si>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</si>
  <si>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</si>
  <si>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</si>
  <si>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</si>
  <si>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</si>
  <si>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</si>
  <si>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</si>
  <si>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</si>
  <si>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</si>
  <si>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</si>
  <si>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</si>
  <si>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</si>
  <si>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</si>
  <si>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</si>
  <si>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</si>
  <si>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</si>
  <si>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</si>
  <si>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</si>
  <si>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</si>
  <si>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</si>
  <si>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</si>
  <si>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</si>
  <si>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</si>
  <si>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</si>
  <si>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</si>
  <si>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</si>
  <si>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</si>
  <si>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</si>
  <si>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</si>
  <si>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</si>
  <si>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</si>
  <si>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</si>
  <si>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</si>
  <si>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</si>
  <si>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</si>
  <si>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</si>
  <si>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</si>
  <si>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</si>
  <si>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</si>
  <si>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</si>
  <si>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</si>
  <si>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</si>
  <si>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</si>
  <si>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</si>
  <si>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</si>
  <si>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</si>
  <si>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</si>
  <si>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</si>
  <si>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</si>
  <si>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</si>
  <si>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</si>
  <si>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</si>
  <si>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</si>
  <si>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</si>
  <si>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</si>
  <si>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</si>
  <si>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</si>
  <si>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</si>
  <si>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</si>
  <si>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</si>
  <si>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</si>
  <si>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</si>
  <si>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</si>
  <si>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</si>
  <si>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</si>
  <si>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</si>
  <si>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</si>
  <si>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</si>
  <si>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</si>
  <si>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</si>
  <si>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</si>
  <si>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</si>
  <si>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</si>
  <si>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</si>
  <si>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</si>
  <si>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</si>
  <si>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</si>
  <si>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</si>
  <si>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</si>
  <si>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</si>
  <si>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</si>
  <si>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</si>
  <si>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</si>
  <si>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</si>
  <si>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</si>
  <si>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</si>
  <si>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</si>
  <si>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</si>
  <si>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</si>
  <si>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</si>
  <si>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</si>
  <si>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</si>
  <si>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</si>
  <si>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</si>
  <si>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</si>
  <si>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</si>
  <si>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</si>
  <si>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</si>
  <si>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</si>
  <si>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</si>
  <si>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</si>
  <si>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</si>
  <si>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</si>
  <si>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</si>
  <si>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</si>
  <si>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</si>
  <si>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</si>
  <si>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</si>
  <si>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</si>
  <si>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</si>
  <si>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</si>
  <si>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</si>
  <si>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</si>
  <si>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</si>
  <si>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</si>
  <si>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</si>
  <si>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</si>
  <si>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</si>
  <si>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</si>
  <si>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</si>
  <si>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</si>
  <si>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</si>
  <si>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</si>
  <si>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</si>
  <si>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</si>
  <si>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</si>
  <si>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</si>
  <si>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</si>
  <si>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</si>
  <si>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</si>
  <si>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</si>
  <si>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</si>
  <si>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</si>
  <si>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</si>
  <si>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</si>
  <si>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</si>
  <si>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</si>
  <si>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</si>
  <si>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</si>
  <si>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</si>
  <si>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</si>
  <si>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</si>
  <si>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</si>
  <si>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</si>
  <si>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</si>
  <si>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</si>
  <si>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</si>
  <si>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</si>
  <si>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</si>
  <si>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</si>
  <si>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</si>
  <si>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</si>
  <si>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</si>
  <si>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</si>
  <si>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</si>
  <si>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</si>
  <si>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</si>
  <si>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</si>
  <si>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</si>
  <si>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</si>
  <si>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</si>
  <si>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</si>
  <si>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</si>
  <si>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</si>
  <si>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</si>
  <si>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</si>
  <si>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</si>
  <si>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</si>
  <si>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</si>
  <si>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</si>
  <si>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</si>
  <si>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</si>
  <si>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</si>
  <si>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</si>
  <si>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</si>
  <si>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</si>
  <si>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</si>
  <si>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</si>
  <si>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</si>
  <si>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</si>
  <si>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</si>
  <si>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</si>
  <si>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</si>
  <si>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</si>
  <si>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</si>
  <si>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</si>
  <si>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</si>
  <si>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</si>
  <si>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</si>
  <si>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</si>
  <si>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</si>
  <si>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</si>
  <si>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</si>
  <si>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</si>
  <si>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</si>
  <si>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</si>
  <si>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</si>
  <si>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</si>
  <si>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</si>
  <si>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</si>
  <si>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</si>
  <si>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</si>
  <si>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</si>
  <si>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</si>
  <si>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</si>
  <si>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</si>
  <si>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</si>
  <si>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</si>
  <si>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</si>
  <si>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</si>
  <si>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</si>
  <si>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</si>
  <si>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</si>
  <si>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</si>
  <si>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</si>
  <si>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</si>
  <si>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</si>
  <si>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</si>
  <si>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</si>
  <si>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</si>
  <si>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</si>
  <si>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</si>
  <si>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</si>
  <si>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</si>
  <si>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</si>
  <si>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</si>
  <si>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</si>
  <si>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</si>
  <si>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</si>
  <si>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</si>
  <si>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</si>
  <si>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</si>
  <si>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</si>
  <si>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</si>
  <si>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</si>
  <si>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</si>
  <si>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</si>
  <si>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</si>
  <si>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</si>
  <si>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</si>
  <si>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</si>
  <si>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</si>
  <si>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</si>
  <si>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</si>
  <si>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</si>
  <si>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</si>
  <si>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</si>
  <si>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</si>
  <si>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</si>
  <si>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</si>
  <si>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</si>
  <si>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</si>
  <si>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</si>
  <si>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</si>
  <si>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</si>
  <si>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</si>
  <si>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</si>
  <si>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</si>
  <si>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</si>
  <si>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</si>
  <si>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</si>
  <si>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</si>
  <si>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</si>
  <si>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</si>
  <si>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</si>
  <si>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</si>
  <si>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</si>
  <si>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</si>
  <si>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</si>
  <si>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</si>
  <si>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</si>
  <si>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</si>
  <si>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</si>
  <si>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</si>
  <si>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</si>
  <si>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</si>
  <si>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</si>
  <si>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</si>
  <si>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</si>
  <si>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</si>
  <si>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</si>
  <si>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</si>
  <si>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</si>
  <si>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</si>
  <si>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</si>
  <si>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</si>
  <si>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</si>
  <si>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</si>
  <si>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</si>
  <si>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</si>
  <si>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</si>
  <si>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</si>
  <si>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</si>
  <si>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</si>
  <si>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</si>
  <si>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</si>
  <si>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</si>
  <si>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</si>
  <si>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</si>
  <si>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</si>
  <si>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</si>
  <si>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</si>
  <si>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</si>
  <si>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</si>
  <si>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</si>
  <si>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</si>
  <si>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</si>
  <si>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</si>
  <si>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</si>
  <si>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</si>
  <si>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</si>
  <si>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</si>
  <si>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</si>
  <si>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</si>
  <si>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</si>
  <si>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</si>
  <si>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</si>
  <si>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</si>
  <si>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</si>
  <si>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</si>
  <si>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</si>
  <si>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</si>
  <si>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</si>
  <si>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</si>
  <si>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</si>
  <si>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</si>
  <si>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</si>
  <si>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</si>
  <si>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</si>
  <si>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</si>
  <si>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</si>
  <si>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</si>
  <si>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</si>
  <si>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</si>
  <si>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</si>
  <si>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</si>
  <si>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</si>
  <si>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</si>
  <si>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</si>
  <si>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</si>
  <si>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</si>
  <si>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</si>
  <si>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</si>
  <si>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</si>
  <si>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</si>
  <si>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</si>
  <si>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</si>
  <si>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</si>
  <si>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</si>
  <si>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</si>
  <si>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</si>
  <si>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</si>
  <si>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</si>
  <si>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</si>
  <si>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</si>
  <si>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</si>
  <si>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</si>
  <si>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</si>
  <si>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</si>
  <si>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</si>
  <si>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</si>
  <si>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</si>
  <si>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</si>
  <si>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</si>
  <si>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</si>
  <si>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</si>
  <si>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</si>
  <si>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</si>
  <si>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</si>
  <si>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</si>
  <si>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</si>
  <si>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</si>
  <si>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</si>
  <si>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</si>
  <si>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</si>
  <si>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</si>
  <si>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</si>
  <si>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</si>
  <si>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</si>
  <si>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</si>
  <si>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</si>
  <si>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</si>
  <si>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</si>
  <si>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</si>
  <si>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</si>
  <si>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</si>
  <si>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</si>
  <si>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</si>
  <si>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</si>
  <si>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</si>
  <si>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</si>
  <si>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</si>
  <si>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</si>
  <si>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</si>
  <si>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</si>
  <si>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</si>
  <si>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</si>
  <si>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</si>
  <si>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</si>
  <si>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</si>
  <si>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</si>
  <si>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</si>
  <si>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</si>
  <si>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</si>
  <si>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</si>
  <si>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</si>
  <si>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</si>
  <si>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</si>
  <si>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</si>
  <si>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</si>
  <si>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</si>
  <si>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</si>
  <si>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</si>
  <si>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</si>
  <si>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</si>
  <si>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</si>
  <si>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</si>
  <si>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</si>
  <si>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</si>
  <si>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</si>
  <si>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</si>
  <si>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</si>
  <si>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</si>
  <si>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</si>
  <si>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</si>
  <si>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</si>
  <si>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</si>
  <si>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</si>
  <si>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</si>
  <si>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</si>
  <si>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</si>
  <si>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</si>
  <si>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</si>
  <si>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</si>
  <si>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</si>
  <si>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</si>
  <si>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</si>
  <si>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</si>
  <si>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</si>
  <si>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</si>
  <si>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</si>
  <si>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</si>
  <si>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</si>
  <si>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</si>
  <si>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</si>
  <si>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</si>
  <si>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</si>
  <si>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</si>
  <si>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</si>
  <si>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</si>
  <si>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</si>
  <si>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</si>
  <si>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</si>
  <si>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</si>
  <si>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</si>
  <si>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</si>
  <si>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</si>
  <si>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</si>
  <si>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</si>
  <si>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</si>
  <si>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</si>
  <si>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</si>
  <si>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</si>
  <si>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</si>
  <si>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</si>
  <si>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</si>
  <si>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</si>
  <si>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</si>
  <si>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</si>
  <si>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</si>
  <si>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</si>
  <si>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</si>
  <si>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</si>
  <si>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</si>
  <si>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</si>
  <si>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</si>
  <si>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</si>
  <si>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</si>
  <si>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</si>
  <si>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</si>
  <si>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</si>
  <si>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</si>
  <si>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</si>
  <si>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</si>
  <si>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</si>
  <si>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</si>
  <si>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</si>
  <si>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</si>
  <si>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</si>
  <si>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</si>
  <si>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</si>
  <si>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</si>
  <si>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</si>
  <si>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</si>
  <si>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</si>
  <si>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</si>
  <si>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</si>
  <si>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</si>
  <si>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</si>
  <si>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</si>
  <si>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</si>
  <si>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</si>
  <si>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</si>
  <si>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</si>
  <si>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</si>
  <si>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</si>
  <si>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</si>
  <si>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</si>
  <si>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</si>
  <si>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</si>
  <si>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</si>
  <si>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</si>
  <si>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</si>
  <si>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</si>
  <si>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</si>
  <si>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</si>
  <si>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</si>
  <si>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</si>
  <si>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</si>
  <si>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</si>
  <si>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</si>
  <si>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</si>
  <si>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</si>
  <si>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</si>
  <si>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</si>
  <si>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</si>
  <si>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</si>
  <si>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</si>
  <si>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</si>
  <si>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</si>
  <si>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</si>
  <si>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</si>
  <si>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</si>
  <si>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</si>
  <si>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</si>
  <si>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</si>
  <si>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</si>
  <si>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</si>
  <si>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</si>
  <si>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</si>
  <si>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</si>
  <si>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</si>
  <si>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</si>
  <si>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</si>
  <si>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</si>
  <si>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</si>
  <si>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</si>
  <si>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</si>
  <si>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</si>
  <si>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</si>
  <si>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</si>
  <si>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</si>
  <si>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</si>
  <si>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</si>
  <si>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</si>
  <si>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</si>
  <si>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</si>
  <si>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</si>
  <si>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</si>
  <si>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</si>
  <si>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</si>
  <si>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</si>
  <si>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</si>
  <si>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</si>
  <si>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</si>
  <si>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</si>
  <si>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</si>
  <si>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</si>
  <si>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</si>
  <si>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</si>
  <si>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</si>
  <si>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</si>
  <si>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</si>
  <si>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</si>
  <si>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</si>
  <si>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</si>
  <si>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</si>
  <si>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</si>
  <si>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</si>
  <si>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</si>
  <si>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</si>
  <si>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</si>
  <si>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</si>
  <si>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</si>
  <si>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</si>
  <si>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</si>
  <si>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</si>
  <si>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</si>
  <si>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</si>
  <si>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</si>
  <si>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</si>
  <si>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</si>
  <si>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</si>
  <si>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</si>
  <si>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</si>
  <si>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</si>
  <si>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</si>
  <si>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</si>
  <si>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</si>
  <si>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</si>
  <si>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</si>
  <si>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</si>
  <si>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</si>
  <si>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</si>
  <si>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</si>
  <si>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</si>
  <si>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</si>
  <si>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</si>
  <si>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</si>
  <si>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</si>
  <si>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</si>
  <si>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</si>
  <si>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</si>
  <si>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</si>
  <si>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</si>
  <si>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</si>
  <si>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</si>
  <si>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</si>
  <si>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</si>
  <si>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</si>
  <si>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</si>
  <si>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</si>
  <si>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</si>
  <si>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</si>
  <si>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</si>
  <si>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</si>
  <si>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</si>
  <si>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</si>
  <si>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</si>
  <si>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</si>
  <si>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</si>
  <si>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</si>
  <si>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</si>
  <si>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</si>
  <si>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</si>
  <si>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</si>
  <si>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</si>
  <si>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</si>
  <si>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</si>
  <si>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</si>
  <si>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</si>
  <si>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</si>
  <si>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</si>
  <si>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</si>
  <si>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</si>
  <si>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</si>
  <si>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</si>
  <si>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</si>
  <si>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</si>
  <si>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</si>
  <si>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</si>
  <si>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</si>
  <si>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</si>
  <si>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</si>
  <si>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</si>
  <si>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</si>
  <si>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</si>
  <si>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</si>
  <si>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</si>
  <si>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</si>
  <si>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</si>
  <si>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</si>
  <si>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</si>
  <si>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</si>
  <si>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</si>
  <si>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</si>
  <si>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</si>
  <si>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</si>
  <si>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</si>
  <si>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</si>
  <si>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</si>
  <si>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</si>
  <si>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</si>
  <si>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</si>
  <si>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</si>
  <si>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</si>
  <si>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</si>
  <si>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</si>
  <si>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</si>
  <si>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</si>
  <si>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</si>
  <si>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</si>
  <si>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</si>
  <si>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</si>
  <si>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</si>
  <si>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</si>
  <si>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</si>
  <si>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</si>
  <si>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</si>
  <si>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</si>
  <si>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</si>
  <si>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</si>
  <si>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</si>
  <si>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</si>
  <si>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</si>
  <si>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</si>
  <si>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</si>
  <si>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</si>
  <si>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</si>
  <si>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</si>
  <si>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</si>
  <si>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</si>
  <si>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</si>
  <si>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</si>
  <si>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</si>
  <si>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</si>
  <si>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</si>
  <si>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</si>
  <si>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</si>
  <si>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</si>
  <si>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</si>
  <si>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</si>
  <si>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</si>
  <si>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</si>
  <si>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</si>
  <si>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</si>
  <si>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</si>
  <si>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</si>
  <si>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</si>
  <si>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</si>
  <si>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</si>
  <si>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</si>
  <si>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</si>
  <si>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</si>
  <si>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</si>
  <si>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</si>
  <si>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</si>
  <si>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</si>
  <si>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</si>
  <si>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</si>
  <si>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</si>
  <si>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</si>
  <si>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</si>
  <si>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</si>
  <si>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</si>
  <si>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</si>
  <si>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</si>
  <si>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</si>
  <si>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</si>
  <si>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</si>
  <si>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</si>
  <si>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</si>
  <si>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</si>
  <si>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</si>
  <si>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</si>
  <si>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</si>
  <si>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</si>
  <si>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</si>
  <si>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</si>
  <si>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</si>
  <si>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</si>
  <si>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</si>
  <si>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</si>
  <si>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</si>
  <si>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</si>
  <si>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</si>
  <si>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</si>
  <si>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</si>
  <si>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</si>
  <si>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</si>
  <si>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</si>
  <si>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</si>
  <si>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</si>
  <si>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</si>
  <si>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</si>
  <si>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</si>
  <si>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</si>
  <si>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</si>
  <si>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</si>
  <si>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</si>
  <si>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</si>
  <si>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</si>
  <si>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</si>
  <si>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</si>
  <si>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</si>
  <si>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</si>
  <si>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</si>
  <si>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</si>
  <si>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</si>
  <si>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</si>
  <si>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</si>
  <si>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</si>
  <si>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</si>
  <si>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</si>
  <si>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</si>
  <si>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</si>
  <si>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</si>
  <si>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</si>
  <si>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</si>
  <si>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</si>
  <si>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</si>
  <si>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</si>
  <si>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</si>
  <si>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</si>
  <si>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</si>
  <si>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</si>
  <si>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</si>
  <si>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</si>
  <si>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</si>
  <si>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</si>
  <si>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</si>
  <si>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</si>
  <si>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</si>
  <si>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</si>
  <si>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</si>
  <si>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</si>
  <si>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</si>
  <si>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</si>
  <si>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</si>
  <si>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</si>
  <si>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</si>
  <si>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</si>
  <si>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</si>
  <si>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</si>
  <si>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</si>
  <si>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</si>
  <si>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</si>
  <si>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</si>
  <si>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</si>
  <si>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</si>
  <si>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</si>
  <si>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</si>
  <si>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</si>
  <si>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</si>
  <si>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</si>
  <si>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</si>
  <si>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</si>
  <si>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</si>
  <si>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</si>
  <si>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</si>
  <si>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</si>
  <si>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</si>
  <si>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</si>
  <si>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</si>
  <si>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</si>
  <si>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</si>
  <si>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</si>
  <si>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</si>
  <si>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</si>
  <si>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</si>
  <si>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</si>
  <si>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</si>
  <si>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</si>
  <si>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</si>
  <si>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</si>
  <si>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</si>
  <si>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</si>
  <si>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</si>
  <si>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</si>
  <si>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</si>
  <si>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</si>
  <si>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</si>
  <si>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</si>
  <si>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</si>
  <si>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</si>
  <si>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</si>
  <si>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</si>
  <si>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</si>
  <si>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</si>
  <si>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</si>
  <si>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</si>
  <si>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</si>
  <si>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</si>
  <si>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</si>
  <si>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</si>
  <si>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</si>
  <si>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</si>
  <si>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</si>
  <si>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</si>
  <si>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</si>
  <si>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</si>
  <si>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</si>
  <si>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</si>
  <si>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</si>
  <si>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</si>
  <si>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</si>
  <si>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</si>
  <si>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</si>
  <si>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</si>
  <si>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</si>
  <si>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</si>
  <si>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</si>
  <si>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</si>
  <si>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</si>
  <si>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</si>
  <si>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</si>
  <si>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</si>
  <si>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</si>
  <si>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</si>
  <si>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</si>
  <si>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</si>
  <si>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</si>
  <si>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</si>
  <si>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</si>
  <si>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</si>
  <si>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</si>
  <si>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</si>
  <si>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</si>
  <si>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</si>
  <si>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</si>
  <si>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</si>
  <si>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</si>
  <si>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</si>
  <si>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</si>
  <si>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</si>
  <si>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</si>
  <si>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</si>
  <si>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</si>
  <si>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</si>
  <si>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</si>
  <si>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</si>
  <si>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</si>
  <si>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</si>
  <si>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</si>
  <si>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</si>
  <si>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</si>
  <si>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</si>
  <si>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</si>
  <si>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</si>
  <si>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</si>
  <si>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</si>
  <si>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</si>
  <si>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</si>
  <si>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</si>
  <si>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</si>
  <si>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</si>
  <si>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</si>
  <si>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</si>
  <si>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</si>
  <si>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</si>
  <si>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</si>
  <si>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</si>
  <si>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</si>
  <si>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</si>
  <si>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</si>
  <si>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</si>
  <si>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</si>
  <si>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</si>
  <si>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</si>
  <si>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</si>
  <si>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</si>
  <si>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</si>
  <si>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</si>
  <si>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</si>
  <si>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</si>
  <si>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</si>
  <si>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</si>
  <si>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</si>
  <si>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</si>
  <si>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</si>
  <si>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</si>
  <si>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</si>
  <si>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</si>
  <si>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</si>
  <si>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</si>
  <si>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</si>
  <si>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</si>
  <si>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</si>
  <si>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</si>
  <si>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</si>
  <si>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</si>
  <si>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</si>
  <si>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</si>
  <si>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</si>
  <si>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</si>
  <si>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</si>
  <si>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</si>
  <si>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</si>
  <si>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</si>
  <si>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</si>
  <si>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</si>
  <si>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</si>
  <si>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</si>
  <si>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</si>
  <si>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</si>
  <si>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</si>
  <si>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</si>
  <si>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</si>
  <si>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</si>
  <si>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</si>
  <si>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</si>
  <si>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</si>
  <si>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</si>
  <si>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</si>
  <si>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</si>
  <si>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</si>
  <si>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</si>
  <si>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</si>
  <si>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</si>
  <si>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</si>
  <si>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</si>
  <si>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</si>
  <si>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</si>
  <si>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</si>
  <si>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</si>
  <si>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</si>
  <si>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</si>
  <si>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</si>
  <si>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</si>
  <si>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</si>
  <si>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</si>
  <si>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</si>
  <si>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</si>
  <si>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</si>
  <si>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</si>
  <si>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</si>
  <si>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</si>
  <si>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</si>
  <si>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</si>
  <si>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</si>
  <si>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</si>
  <si>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</si>
  <si>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</si>
  <si>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</si>
  <si>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</si>
  <si>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</si>
  <si>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</si>
  <si>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</si>
  <si>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</si>
  <si>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</si>
  <si>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</si>
  <si>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</si>
  <si>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</si>
  <si>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</si>
  <si>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</si>
  <si>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</si>
  <si>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</si>
  <si>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</si>
  <si>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</si>
  <si>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</si>
  <si>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</si>
  <si>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</si>
  <si>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</si>
  <si>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</si>
  <si>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</si>
  <si>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</si>
  <si>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</si>
  <si>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</si>
  <si>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</si>
  <si>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</si>
  <si>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</si>
  <si>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</si>
  <si>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</si>
  <si>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</si>
  <si>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</si>
  <si>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</si>
  <si>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</si>
  <si>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</si>
  <si>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</si>
  <si>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</si>
  <si>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</si>
  <si>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</si>
  <si>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</si>
  <si>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</si>
  <si>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</si>
  <si>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</si>
  <si>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</si>
  <si>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</si>
  <si>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</si>
  <si>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</si>
  <si>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</si>
  <si>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</si>
  <si>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</si>
  <si>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</si>
  <si>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</si>
  <si>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</si>
  <si>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</si>
  <si>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</si>
  <si>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</si>
  <si>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</si>
  <si>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</si>
  <si>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</si>
  <si>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</si>
  <si>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</si>
  <si>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</si>
  <si>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</si>
  <si>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</si>
  <si>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</si>
  <si>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</si>
  <si>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</si>
  <si>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</si>
  <si>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</si>
  <si>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</si>
  <si>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</si>
  <si>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</si>
  <si>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</si>
  <si>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</si>
  <si>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</si>
  <si>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</si>
  <si>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</si>
  <si>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</si>
  <si>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</si>
  <si>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</si>
  <si>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</si>
  <si>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</si>
  <si>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</si>
  <si>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</si>
  <si>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</si>
  <si>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</si>
  <si>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</si>
  <si>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</si>
  <si>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</si>
  <si>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</si>
  <si>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</si>
  <si>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</si>
  <si>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</si>
  <si>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</si>
  <si>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</si>
  <si>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</si>
  <si>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</si>
  <si>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</si>
  <si>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</si>
  <si>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</si>
  <si>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</si>
  <si>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</si>
  <si>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</si>
  <si>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</si>
  <si>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</si>
  <si>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</si>
  <si>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</si>
  <si>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</si>
  <si>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</si>
  <si>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</si>
  <si>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</si>
  <si>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</si>
  <si>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</si>
  <si>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</si>
  <si>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</si>
  <si>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</si>
  <si>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</si>
  <si>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</si>
  <si>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</si>
  <si>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</si>
  <si>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</si>
  <si>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</si>
  <si>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</si>
  <si>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</si>
  <si>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</si>
  <si>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</si>
  <si>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</si>
  <si>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</si>
  <si>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</si>
  <si>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</si>
  <si>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</si>
  <si>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</si>
  <si>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</si>
  <si>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</si>
  <si>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</si>
  <si>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</si>
  <si>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</si>
  <si>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</si>
  <si>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</si>
  <si>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</si>
  <si>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</si>
  <si>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</si>
  <si>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</si>
  <si>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</si>
  <si>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</si>
  <si>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</si>
  <si>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</si>
  <si>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</si>
  <si>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</si>
  <si>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</si>
  <si>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</si>
  <si>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</si>
  <si>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</si>
  <si>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</si>
  <si>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</si>
  <si>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</si>
  <si>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</si>
  <si>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</si>
  <si>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</si>
  <si>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</si>
  <si>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</si>
  <si>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</si>
  <si>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</si>
  <si>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</si>
  <si>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</si>
  <si>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</si>
  <si>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</si>
  <si>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</si>
  <si>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</si>
  <si>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</si>
  <si>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</si>
  <si>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</si>
  <si>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</si>
  <si>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</si>
  <si>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</si>
  <si>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</si>
  <si>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</si>
  <si>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</si>
  <si>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</si>
  <si>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</si>
  <si>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</si>
  <si>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</si>
  <si>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</si>
  <si>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</si>
  <si>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</si>
  <si>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</si>
  <si>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</si>
  <si>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</si>
  <si>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</si>
  <si>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</si>
  <si>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</si>
  <si>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</si>
  <si>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</si>
  <si>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</si>
  <si>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</si>
  <si>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</si>
  <si>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</si>
  <si>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</si>
  <si>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</si>
  <si>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</si>
  <si>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</si>
  <si>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</si>
  <si>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</si>
  <si>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</si>
  <si>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</si>
  <si>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</si>
  <si>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</si>
  <si>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</si>
  <si>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</si>
  <si>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</si>
  <si>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</si>
  <si>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</si>
  <si>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</si>
  <si>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</si>
  <si>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</si>
  <si>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</si>
  <si>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</si>
  <si>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</si>
  <si>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</si>
  <si>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</si>
  <si>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</si>
  <si>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</si>
  <si>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</si>
  <si>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</si>
  <si>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</si>
  <si>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</si>
  <si>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</si>
  <si>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</si>
  <si>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</si>
  <si>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</si>
  <si>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</si>
  <si>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</si>
  <si>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</si>
  <si>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</si>
  <si>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</si>
  <si>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</si>
  <si>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</si>
  <si>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</si>
  <si>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</si>
  <si>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</si>
  <si>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</si>
  <si>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</si>
  <si>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</si>
  <si>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</si>
  <si>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</si>
  <si>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</si>
  <si>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</si>
  <si>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</si>
  <si>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</si>
  <si>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</si>
  <si>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</si>
  <si>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</si>
  <si>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</si>
  <si>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</si>
  <si>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</si>
  <si>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</si>
  <si>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</si>
  <si>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</si>
  <si>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</si>
  <si>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</si>
  <si>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</si>
  <si>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</si>
  <si>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</si>
  <si>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</si>
  <si>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</si>
  <si>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</si>
  <si>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</si>
  <si>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</si>
  <si>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</si>
  <si>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</si>
  <si>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</si>
  <si>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</si>
  <si>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</si>
  <si>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</si>
  <si>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</si>
  <si>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</si>
  <si>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</si>
  <si>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</si>
  <si>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</si>
  <si>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</si>
  <si>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</si>
  <si>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</si>
  <si>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</si>
  <si>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</si>
  <si>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</si>
  <si>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</si>
  <si>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</si>
  <si>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</si>
  <si>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</si>
  <si>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</si>
  <si>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</si>
  <si>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</si>
  <si>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</si>
  <si>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</si>
  <si>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</si>
  <si>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</si>
  <si>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</si>
  <si>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</si>
  <si>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</si>
  <si>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</si>
  <si>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</si>
  <si>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</si>
  <si>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</si>
  <si>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</si>
  <si>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</si>
  <si>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</si>
  <si>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</si>
  <si>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</si>
  <si>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</si>
  <si>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</si>
  <si>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</si>
  <si>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</si>
  <si>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</si>
  <si>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</si>
  <si>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</si>
  <si>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</si>
  <si>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</si>
  <si>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</si>
  <si>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</si>
  <si>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</si>
  <si>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</si>
  <si>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</si>
  <si>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</si>
  <si>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</si>
  <si>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</si>
  <si>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</si>
  <si>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</si>
  <si>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</si>
  <si>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</si>
  <si>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</si>
  <si>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</si>
  <si>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</si>
  <si>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</si>
  <si>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</si>
  <si>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</si>
  <si>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</si>
  <si>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</si>
  <si>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</si>
  <si>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</si>
  <si>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</si>
  <si>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</si>
  <si>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</si>
  <si>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</si>
  <si>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</si>
  <si>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</si>
  <si>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</si>
  <si>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</si>
  <si>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</si>
  <si>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</si>
  <si>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</si>
  <si>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</si>
  <si>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</si>
  <si>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</si>
  <si>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</si>
  <si>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</si>
  <si>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</si>
  <si>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</si>
  <si>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</si>
  <si>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</si>
  <si>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</si>
  <si>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</si>
  <si>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</si>
  <si>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</si>
  <si>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</si>
  <si>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</si>
  <si>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</si>
  <si>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</si>
  <si>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</si>
  <si>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</si>
  <si>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</si>
  <si>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</si>
  <si>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</si>
  <si>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</si>
  <si>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</si>
  <si>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</si>
  <si>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</si>
  <si>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</si>
  <si>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</si>
  <si>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</si>
  <si>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</si>
  <si>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</si>
  <si>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</si>
  <si>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</si>
  <si>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</si>
  <si>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</si>
  <si>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</si>
  <si>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</si>
  <si>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</si>
  <si>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</si>
  <si>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</si>
  <si>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</si>
  <si>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</si>
  <si>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</si>
  <si>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</si>
  <si>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</si>
  <si>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</si>
  <si>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</si>
  <si>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</si>
  <si>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</si>
  <si>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</si>
  <si>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</si>
  <si>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</si>
  <si>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</si>
  <si>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</si>
  <si>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</si>
  <si>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</si>
  <si>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</si>
  <si>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</si>
  <si>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</si>
  <si>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</si>
  <si>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</si>
  <si>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</si>
  <si>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</si>
  <si>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</si>
  <si>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</si>
  <si>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</si>
  <si>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</si>
  <si>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</si>
  <si>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</si>
  <si>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</si>
  <si>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</si>
  <si>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</si>
  <si>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</si>
  <si>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</si>
  <si>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</si>
  <si>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</si>
  <si>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</si>
  <si>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</si>
  <si>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</si>
  <si>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</si>
  <si>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</si>
  <si>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</si>
  <si>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</si>
  <si>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</si>
  <si>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</si>
  <si>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</si>
  <si>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</si>
  <si>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</si>
  <si>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</si>
  <si>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</si>
  <si>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</si>
  <si>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</si>
  <si>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</si>
  <si>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</si>
  <si>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</si>
  <si>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</si>
  <si>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</si>
  <si>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</si>
  <si>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</si>
  <si>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</si>
  <si>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</si>
  <si>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</si>
  <si>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</si>
  <si>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</si>
  <si>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</si>
  <si>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</si>
  <si>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</si>
  <si>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</si>
  <si>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</si>
  <si>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</si>
  <si>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</si>
  <si>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</si>
  <si>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</si>
  <si>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</si>
  <si>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</si>
  <si>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</si>
  <si>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</si>
  <si>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</si>
  <si>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</si>
  <si>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</si>
  <si>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</si>
  <si>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</si>
  <si>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</si>
  <si>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</si>
  <si>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</si>
  <si>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</si>
  <si>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</si>
  <si>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</si>
  <si>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</si>
  <si>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</si>
  <si>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</si>
  <si>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</si>
  <si>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</si>
  <si>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</si>
  <si>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</si>
  <si>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</si>
  <si>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</si>
  <si>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</si>
  <si>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</si>
  <si>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</si>
  <si>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</si>
  <si>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</si>
  <si>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</si>
  <si>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</si>
  <si>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</si>
  <si>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</si>
  <si>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</si>
  <si>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</si>
  <si>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</si>
  <si>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</si>
  <si>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</si>
  <si>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</si>
  <si>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</si>
  <si>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</si>
  <si>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</si>
  <si>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</si>
  <si>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</si>
  <si>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</si>
  <si>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</si>
  <si>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</si>
  <si>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</si>
  <si>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</si>
  <si>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</si>
  <si>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</si>
  <si>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</si>
  <si>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</si>
  <si>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</si>
  <si>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</si>
  <si>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</si>
  <si>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</si>
  <si>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</si>
  <si>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</si>
  <si>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</si>
  <si>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</si>
  <si>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</si>
  <si>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</si>
  <si>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</si>
  <si>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</si>
  <si>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</si>
  <si>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</si>
  <si>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</si>
  <si>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</si>
  <si>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</si>
  <si>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</si>
  <si>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</si>
  <si>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</si>
  <si>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</si>
  <si>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</si>
  <si>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</si>
  <si>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</si>
  <si>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</si>
  <si>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</si>
  <si>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</si>
  <si>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</si>
  <si>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</si>
  <si>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</si>
  <si>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</si>
  <si>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</si>
  <si>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</si>
  <si>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</si>
  <si>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</si>
  <si>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</si>
  <si>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</si>
  <si>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</si>
  <si>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</si>
  <si>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</si>
  <si>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</si>
  <si>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</si>
  <si>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</si>
  <si>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</si>
  <si>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</si>
  <si>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</si>
  <si>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</si>
  <si>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</si>
  <si>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</si>
  <si>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</si>
  <si>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</si>
  <si>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</si>
  <si>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</si>
  <si>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</si>
  <si>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</si>
  <si>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</si>
  <si>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</si>
  <si>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</si>
  <si>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</si>
  <si>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</si>
  <si>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</si>
  <si>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</si>
  <si>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</si>
  <si>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</si>
  <si>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</si>
  <si>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</si>
  <si>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</si>
  <si>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</si>
  <si>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</si>
  <si>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</si>
  <si>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</si>
  <si>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</si>
  <si>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</si>
  <si>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</si>
  <si>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</si>
  <si>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</si>
  <si>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</si>
  <si>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</si>
  <si>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</si>
  <si>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</si>
  <si>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</si>
  <si>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</si>
  <si>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</si>
  <si>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</si>
  <si>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</si>
  <si>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</si>
  <si>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</si>
  <si>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</si>
  <si>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</si>
  <si>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</si>
  <si>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</si>
  <si>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</si>
  <si>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</si>
  <si>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</si>
  <si>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</si>
  <si>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</si>
  <si>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</si>
  <si>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</si>
  <si>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</si>
  <si>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</si>
  <si>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</si>
  <si>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</si>
  <si>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</si>
  <si>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</si>
  <si>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</si>
  <si>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</si>
  <si>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</si>
  <si>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</si>
  <si>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</si>
  <si>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</si>
  <si>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</si>
  <si>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</si>
  <si>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</si>
  <si>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</si>
  <si>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</si>
  <si>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</si>
  <si>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</si>
  <si>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</si>
  <si>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</si>
  <si>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</si>
  <si>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</si>
  <si>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</si>
  <si>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</si>
  <si>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</si>
  <si>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</si>
  <si>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</si>
  <si>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</si>
  <si>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</si>
  <si>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</si>
  <si>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</si>
  <si>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</si>
  <si>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</si>
  <si>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</si>
  <si>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</si>
  <si>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</si>
  <si>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</si>
  <si>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</si>
  <si>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</si>
  <si>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</si>
  <si>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</si>
  <si>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</si>
  <si>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</si>
  <si>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</si>
  <si>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</si>
  <si>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</si>
  <si>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</si>
  <si>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</si>
  <si>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</si>
  <si>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</si>
  <si>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</si>
  <si>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</si>
  <si>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</si>
  <si>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</si>
  <si>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</si>
  <si>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</si>
  <si>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</si>
  <si>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</si>
  <si>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</si>
  <si>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</si>
  <si>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</si>
  <si>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</si>
  <si>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</si>
  <si>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</si>
  <si>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</si>
  <si>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</si>
  <si>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</si>
  <si>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</si>
  <si>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</si>
  <si>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</si>
  <si>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</si>
  <si>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</si>
  <si>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</si>
  <si>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</si>
  <si>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</si>
  <si>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</si>
  <si>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</si>
  <si>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</si>
  <si>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</si>
  <si>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</si>
  <si>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</si>
  <si>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</si>
  <si>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</si>
  <si>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</si>
  <si>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</si>
  <si>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</si>
  <si>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</si>
  <si>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</si>
  <si>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</si>
  <si>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</si>
  <si>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</si>
  <si>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</si>
  <si>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</si>
  <si>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</si>
  <si>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</si>
  <si>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</si>
  <si>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</si>
  <si>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</si>
  <si>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</si>
  <si>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</si>
  <si>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</si>
  <si>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</si>
  <si>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</si>
  <si>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</si>
  <si>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</si>
  <si>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</si>
  <si>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</si>
  <si>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</si>
  <si>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</si>
  <si>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</si>
  <si>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</si>
  <si>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</si>
  <si>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</si>
  <si>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</si>
  <si>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</si>
  <si>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</si>
  <si>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</si>
  <si>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</si>
  <si>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</si>
  <si>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</si>
  <si>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</si>
  <si>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</si>
  <si>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</si>
  <si>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</si>
  <si>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</si>
  <si>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</si>
  <si>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</si>
  <si>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</si>
  <si>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</si>
  <si>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</si>
  <si>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</si>
  <si>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</si>
  <si>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</si>
  <si>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</si>
  <si>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</si>
  <si>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</si>
  <si>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</si>
  <si>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</si>
  <si>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</si>
  <si>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</si>
  <si>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</si>
  <si>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</si>
  <si>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</si>
  <si>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</si>
  <si>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</si>
  <si>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</si>
  <si>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</si>
  <si>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</si>
  <si>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</si>
  <si>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</si>
  <si>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</si>
  <si>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</si>
  <si>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</si>
  <si>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</si>
  <si>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</si>
  <si>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</si>
  <si>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</si>
  <si>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</si>
  <si>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</si>
  <si>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</si>
  <si>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</si>
  <si>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</si>
  <si>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</si>
  <si>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</si>
  <si>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</si>
  <si>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</si>
  <si>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</si>
  <si>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</si>
  <si>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</si>
  <si>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</si>
  <si>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</si>
  <si>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</si>
  <si>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</si>
  <si>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</si>
  <si>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</si>
  <si>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</si>
  <si>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</si>
  <si>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</si>
  <si>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</si>
  <si>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</si>
  <si>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</si>
  <si>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</si>
  <si>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</si>
  <si>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</si>
  <si>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</si>
  <si>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</si>
  <si>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</si>
  <si>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</si>
  <si>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</si>
  <si>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</si>
  <si>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</si>
  <si>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</si>
  <si>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</si>
  <si>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</si>
  <si>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</si>
  <si>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</si>
  <si>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</si>
  <si>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</si>
  <si>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</si>
  <si>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</si>
  <si>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</si>
  <si>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</si>
  <si>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</si>
  <si>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</si>
  <si>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</si>
  <si>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</si>
  <si>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</si>
  <si>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</si>
  <si>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</si>
  <si>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</si>
  <si>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</si>
  <si>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</si>
  <si>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</si>
  <si>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</si>
  <si>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</si>
  <si>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</si>
  <si>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</si>
  <si>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</si>
  <si>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</si>
  <si>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</si>
  <si>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</si>
  <si>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</si>
  <si>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</si>
  <si>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</si>
  <si>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</si>
  <si>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</si>
  <si>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</si>
  <si>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</si>
  <si>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</si>
  <si>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</si>
  <si>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</si>
  <si>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</si>
  <si>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</si>
  <si>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</si>
  <si>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</si>
  <si>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</si>
  <si>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</si>
  <si>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</si>
  <si>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</si>
  <si>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</si>
  <si>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</si>
  <si>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</si>
  <si>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</si>
  <si>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</si>
  <si>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</si>
  <si>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</si>
  <si>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</si>
  <si>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</si>
  <si>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</si>
  <si>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</si>
  <si>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</si>
  <si>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</si>
  <si>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</si>
  <si>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</si>
  <si>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</si>
  <si>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</si>
  <si>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</si>
  <si>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</si>
  <si>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</si>
  <si>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</si>
  <si>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</si>
  <si>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</si>
  <si>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</si>
  <si>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</si>
  <si>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</si>
  <si>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</si>
  <si>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</si>
  <si>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</si>
  <si>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</si>
  <si>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</si>
  <si>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</si>
  <si>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</si>
  <si>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</si>
  <si>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</si>
  <si>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</si>
  <si>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</si>
  <si>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</si>
  <si>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</si>
  <si>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</si>
  <si>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</si>
  <si>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</si>
  <si>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</si>
  <si>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</si>
  <si>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</si>
  <si>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</si>
  <si>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</si>
  <si>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</si>
  <si>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</si>
  <si>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</si>
  <si>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</si>
  <si>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</si>
  <si>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</si>
  <si>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</si>
  <si>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</si>
  <si>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</si>
  <si>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</si>
  <si>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</si>
  <si>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</si>
  <si>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</si>
  <si>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</si>
  <si>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</si>
  <si>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</si>
  <si>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</si>
  <si>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</si>
  <si>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</si>
  <si>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</si>
  <si>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</si>
  <si>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</si>
  <si>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</si>
  <si>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</si>
  <si>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</si>
  <si>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</si>
  <si>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</si>
  <si>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</si>
  <si>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</si>
  <si>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</si>
  <si>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</si>
  <si>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</si>
  <si>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</si>
  <si>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</si>
  <si>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</si>
  <si>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</si>
  <si>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</si>
  <si>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</si>
  <si>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</si>
  <si>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</si>
  <si>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</si>
  <si>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</si>
  <si>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</si>
  <si>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</si>
  <si>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</si>
  <si>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</si>
  <si>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</si>
  <si>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</si>
  <si>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</si>
  <si>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</si>
  <si>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</si>
  <si>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</si>
  <si>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</si>
  <si>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</si>
  <si>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</si>
  <si>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</si>
  <si>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</si>
  <si>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</si>
  <si>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</si>
  <si>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</si>
  <si>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</si>
  <si>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</si>
  <si>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</si>
  <si>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</si>
  <si>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</si>
  <si>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</si>
  <si>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</si>
  <si>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</si>
  <si>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</si>
  <si>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</si>
  <si>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</si>
  <si>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</si>
  <si>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</si>
  <si>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</si>
  <si>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</si>
  <si>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</si>
  <si>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</si>
  <si>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</si>
  <si>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</si>
  <si>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</si>
  <si>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</si>
  <si>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</si>
  <si>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</si>
  <si>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</si>
  <si>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</si>
  <si>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</si>
  <si>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</si>
  <si>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</si>
  <si>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</si>
  <si>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</si>
  <si>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</si>
  <si>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</si>
  <si>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</si>
  <si>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</si>
  <si>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</si>
  <si>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</si>
  <si>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</si>
  <si>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</si>
  <si>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</si>
  <si>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</si>
  <si>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</si>
  <si>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</si>
  <si>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</si>
  <si>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</si>
  <si>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</si>
  <si>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</si>
  <si>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</si>
  <si>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</si>
  <si>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</si>
  <si>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</si>
  <si>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</si>
  <si>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</si>
  <si>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</si>
  <si>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</si>
  <si>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</si>
  <si>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</si>
  <si>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</si>
  <si>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</si>
  <si>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</si>
  <si>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</si>
  <si>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</si>
  <si>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</si>
  <si>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</si>
  <si>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</si>
  <si>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</si>
  <si>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</si>
  <si>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</si>
  <si>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</si>
  <si>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</si>
  <si>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</si>
  <si>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</si>
  <si>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</si>
  <si>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</si>
  <si>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</si>
  <si>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</si>
  <si>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</si>
  <si>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</si>
  <si>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</si>
  <si>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</si>
  <si>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</si>
  <si>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</si>
  <si>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</si>
  <si>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</si>
  <si>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</si>
  <si>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</si>
  <si>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</si>
  <si>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</si>
  <si>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</si>
  <si>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</si>
  <si>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</si>
  <si>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</si>
  <si>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</si>
  <si>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</si>
  <si>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</si>
  <si>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</si>
  <si>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</si>
  <si>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</si>
  <si>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</si>
  <si>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</si>
  <si>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</si>
  <si>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</si>
  <si>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</si>
  <si>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</si>
  <si>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</si>
  <si>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</si>
  <si>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</si>
  <si>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</si>
  <si>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</si>
  <si>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</si>
  <si>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</si>
  <si>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</si>
  <si>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</si>
  <si>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</si>
  <si>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</si>
  <si>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</si>
  <si>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</si>
  <si>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</si>
  <si>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</si>
  <si>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</si>
  <si>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</si>
  <si>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</si>
  <si>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</si>
  <si>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</si>
  <si>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</si>
  <si>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</si>
  <si>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</si>
  <si>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</si>
  <si>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</si>
  <si>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</si>
  <si>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</si>
  <si>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</si>
  <si>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</si>
  <si>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</si>
  <si>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</si>
  <si>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</si>
  <si>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</si>
  <si>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</si>
  <si>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</si>
  <si>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</si>
  <si>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</si>
  <si>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</si>
  <si>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</si>
  <si>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</si>
  <si>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</si>
  <si>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</si>
  <si>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</si>
  <si>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</si>
  <si>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</si>
  <si>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</si>
  <si>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</si>
  <si>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</si>
  <si>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</si>
  <si>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</si>
  <si>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</si>
  <si>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</si>
  <si>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</si>
  <si>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</si>
  <si>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</si>
  <si>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</si>
  <si>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</si>
  <si>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</si>
  <si>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</si>
  <si>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</si>
  <si>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</si>
  <si>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</si>
  <si>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</si>
  <si>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</si>
  <si>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</si>
  <si>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</si>
  <si>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</si>
  <si>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</si>
  <si>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</si>
  <si>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</si>
  <si>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</si>
  <si>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</si>
  <si>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</si>
  <si>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</si>
  <si>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</si>
  <si>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</si>
  <si>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</si>
  <si>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</si>
  <si>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</si>
  <si>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</si>
  <si>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</si>
  <si>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</si>
  <si>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</si>
  <si>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</si>
  <si>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</si>
  <si>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</si>
  <si>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</si>
  <si>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</si>
  <si>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</si>
  <si>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</si>
  <si>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</si>
  <si>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</si>
  <si>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</si>
  <si>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</si>
  <si>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</si>
  <si>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</si>
  <si>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</si>
  <si>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</si>
  <si>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</si>
  <si>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</si>
  <si>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</si>
  <si>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</si>
  <si>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</si>
  <si>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</si>
  <si>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</si>
  <si>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</si>
  <si>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</si>
  <si>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</si>
  <si>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</si>
  <si>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</si>
  <si>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</si>
  <si>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</si>
  <si>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</si>
  <si>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</si>
  <si>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</si>
  <si>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</si>
  <si>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</si>
  <si>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</si>
  <si>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</si>
  <si>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</si>
  <si>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</si>
  <si>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</si>
  <si>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</si>
  <si>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</si>
  <si>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</si>
  <si>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</si>
  <si>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</si>
  <si>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</si>
  <si>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</si>
  <si>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</si>
  <si>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</si>
  <si>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</si>
  <si>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</si>
  <si>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</si>
  <si>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</si>
  <si>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</si>
  <si>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</si>
  <si>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</si>
  <si>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</si>
  <si>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</si>
  <si>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</si>
  <si>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</si>
  <si>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</si>
  <si>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</si>
  <si>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</si>
  <si>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</si>
  <si>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</si>
  <si>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</si>
  <si>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</si>
  <si>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</si>
  <si>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</si>
  <si>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</si>
  <si>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</si>
  <si>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</si>
  <si>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</si>
  <si>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</si>
  <si>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</si>
  <si>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</si>
  <si>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</si>
  <si>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</si>
  <si>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</si>
  <si>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</si>
  <si>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</si>
  <si>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</si>
  <si>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</si>
  <si>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</si>
  <si>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</si>
  <si>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</si>
  <si>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</si>
  <si>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</si>
  <si>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</si>
  <si>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</si>
  <si>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</si>
  <si>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</si>
  <si>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</si>
  <si>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</si>
  <si>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</si>
  <si>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</si>
  <si>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</si>
  <si>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</si>
  <si>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</si>
  <si>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</si>
  <si>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</si>
  <si>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</si>
  <si>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</si>
  <si>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</si>
  <si>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</si>
  <si>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</si>
  <si>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</si>
  <si>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</si>
  <si>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</si>
  <si>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</si>
  <si>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</si>
  <si>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</si>
  <si>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</si>
  <si>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</si>
  <si>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</si>
  <si>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</si>
  <si>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</si>
  <si>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</si>
  <si>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</si>
  <si>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</si>
  <si>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</si>
  <si>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</si>
  <si>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</si>
  <si>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</si>
  <si>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</si>
  <si>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</si>
  <si>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</si>
  <si>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</si>
  <si>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</si>
  <si>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</si>
  <si>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</si>
  <si>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</si>
  <si>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</si>
  <si>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</si>
  <si>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</si>
  <si>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</si>
  <si>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</si>
  <si>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</si>
  <si>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</si>
  <si>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</si>
  <si>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</si>
  <si>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</si>
  <si>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</si>
  <si>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</si>
  <si>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</si>
  <si>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</si>
  <si>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</si>
  <si>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</si>
  <si>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</si>
  <si>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</si>
  <si>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</si>
  <si>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</si>
  <si>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</si>
  <si>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</si>
  <si>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</si>
  <si>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</si>
  <si>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</si>
  <si>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</si>
  <si>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</si>
  <si>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</si>
  <si>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</si>
  <si>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</si>
  <si>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</si>
  <si>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</si>
  <si>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</si>
  <si>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</si>
  <si>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</si>
  <si>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</si>
  <si>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</si>
  <si>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</si>
  <si>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</si>
  <si>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</si>
  <si>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</si>
  <si>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</si>
  <si>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</si>
  <si>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</si>
  <si>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</si>
  <si>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</si>
  <si>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</si>
  <si>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</si>
  <si>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</si>
  <si>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</si>
  <si>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</si>
  <si>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</si>
  <si>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</si>
  <si>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</si>
  <si>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</si>
  <si>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</si>
  <si>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</si>
  <si>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</si>
  <si>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</si>
  <si>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</si>
  <si>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</si>
  <si>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</si>
  <si>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</si>
  <si>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</si>
  <si>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</si>
  <si>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</si>
  <si>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</si>
  <si>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</si>
  <si>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</si>
  <si>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</si>
  <si>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</si>
  <si>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</si>
  <si>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</si>
  <si>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</si>
  <si>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</si>
  <si>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</si>
  <si>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</si>
  <si>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</si>
  <si>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</si>
  <si>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</si>
  <si>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</si>
  <si>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</si>
  <si>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</si>
  <si>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</si>
  <si>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</si>
  <si>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</si>
  <si>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</si>
  <si>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</si>
  <si>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</si>
  <si>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</si>
  <si>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</si>
  <si>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</si>
  <si>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</si>
  <si>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</si>
  <si>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</si>
  <si>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</si>
  <si>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</si>
  <si>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</si>
  <si>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</si>
  <si>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</si>
  <si>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</si>
  <si>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</si>
  <si>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</si>
  <si>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</si>
  <si>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</si>
  <si>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</si>
  <si>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</si>
  <si>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</si>
  <si>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</si>
  <si>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</si>
  <si>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</si>
  <si>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</si>
  <si>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</si>
  <si>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</si>
  <si>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</si>
  <si>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</si>
  <si>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</si>
  <si>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</si>
  <si>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</si>
  <si>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</si>
  <si>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</si>
  <si>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</si>
  <si>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</si>
  <si>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</si>
  <si>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</si>
  <si>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</si>
  <si>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</si>
  <si>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</si>
  <si>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</si>
  <si>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</si>
  <si>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</si>
  <si>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</si>
  <si>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</si>
  <si>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</si>
  <si>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</si>
  <si>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</si>
  <si>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</si>
  <si>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</si>
  <si>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</si>
  <si>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</si>
  <si>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</si>
  <si>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</si>
  <si>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</si>
  <si>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</si>
  <si>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</si>
  <si>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</si>
  <si>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</si>
  <si>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</si>
  <si>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</si>
  <si>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</si>
  <si>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</si>
  <si>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</si>
  <si>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</si>
  <si>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</si>
  <si>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</si>
  <si>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</si>
  <si>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</si>
  <si>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</si>
  <si>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</si>
  <si>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</si>
  <si>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</si>
  <si>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</si>
  <si>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</si>
  <si>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</si>
  <si>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</si>
  <si>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</si>
  <si>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</si>
  <si>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</si>
  <si>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</si>
  <si>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</si>
  <si>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</si>
  <si>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</si>
  <si>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</si>
  <si>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</si>
  <si>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</si>
  <si>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</si>
  <si>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</si>
  <si>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</si>
  <si>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</si>
  <si>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</si>
  <si>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</si>
  <si>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</si>
  <si>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</si>
  <si>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</si>
  <si>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</si>
  <si>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</si>
  <si>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</si>
  <si>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</si>
  <si>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</si>
  <si>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</si>
  <si>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</si>
  <si>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</si>
  <si>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</si>
  <si>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</si>
  <si>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</si>
  <si>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</si>
  <si>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</si>
  <si>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</si>
  <si>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</si>
  <si>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</si>
  <si>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</si>
  <si>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</si>
  <si>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</si>
  <si>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</si>
  <si>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</si>
  <si>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</si>
  <si>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</si>
  <si>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</si>
  <si>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</si>
  <si>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</si>
  <si>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</si>
  <si>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</si>
  <si>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</si>
  <si>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</si>
  <si>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</si>
  <si>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</si>
  <si>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</si>
  <si>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</si>
  <si>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</si>
  <si>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</si>
  <si>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</si>
  <si>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</si>
  <si>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</si>
  <si>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</si>
  <si>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</si>
  <si>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</si>
  <si>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</si>
  <si>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</si>
  <si>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</si>
  <si>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</si>
  <si>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</si>
  <si>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</si>
  <si>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</si>
  <si>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</si>
  <si>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</si>
  <si>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</si>
  <si>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</si>
  <si>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</si>
  <si>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</si>
  <si>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</si>
  <si>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</si>
  <si>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</si>
  <si>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</si>
  <si>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</si>
  <si>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</si>
  <si>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</si>
  <si>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</si>
  <si>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</si>
  <si>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</si>
  <si>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</si>
  <si>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</si>
  <si>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</si>
  <si>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</si>
  <si>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</si>
  <si>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</si>
  <si>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</si>
  <si>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</si>
  <si>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</si>
  <si>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PCM-20251208-00002699</t>
  </si>
  <si>
    <t xml:space="preserve"> 5G only down,  team at site Disconnect 5G Due to load issue Pg connected</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</si>
  <si>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</si>
  <si>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</si>
  <si>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</si>
  <si>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</si>
  <si>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</si>
  <si>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</si>
  <si>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</si>
  <si>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</si>
  <si>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</si>
  <si>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</si>
  <si>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</si>
  <si>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</si>
  <si>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</si>
  <si>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PCM-20251208-00002676</t>
  </si>
  <si>
    <t>site has access issue at night inside desert area.</t>
  </si>
  <si>
    <t>NO PCM</t>
  </si>
  <si>
    <t xml:space="preserve">2025-12-08 21:21:24
</t>
  </si>
  <si>
    <t>Access road issue team cannot access the site due to water flood ,Team will visit the site again early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</si>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</sst>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5" totalsRowShown="0" headerRowDxfId="62" dataDxfId="61" headerRowBorderDxfId="59" tableBorderDxfId="60">
  <autoFilter ref="A1:L8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7" totalsRowShown="0" headerRowDxfId="46" dataDxfId="45" headerRowBorderDxfId="43" tableBorderDxfId="44" totalsRowBorderDxfId="42">
  <autoFilter ref="A1:L1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337.1306182870394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1</v>
      </c>
      <c r="D3" s="56" t="s">
        <v>11725</v>
      </c>
      <c r="E3" s="123" t="s">
        <v>39106</v>
      </c>
      <c r="F3" s="122">
        <v>45999.490277777775</v>
      </c>
      <c r="G3" s="121">
        <f ca="1">IFERROR(NOW()-F3,"-")</f>
        <v>0.58876643519033678</v>
      </c>
      <c r="H3" s="122">
        <v>45999.985671296294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46000.079044212966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46000.079044212966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46000.079044212966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46000.079044212966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46000.079044212966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46000.079044212966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46000.079044212966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46000.079044212966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46000.079044212966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46000.079044212966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46000.079044212966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46000.079044212966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46000.079044212966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46000.079044212966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46000.079044212966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46000.079044212966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46000.079044212966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46000.079044212966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46000.079044212966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46000.079044212966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46000.079044212966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46000.079044212966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46000.079044212966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46000.079044212966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46000.079044212966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46000.079044212966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46000.079044212966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46000.079044212966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46000.079044212966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46000.079044212966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46000.079044212966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46000.079044212966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46000.079044212966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46000.079044212966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46000.079044212966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46000.079044212966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46000.079044212966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46000.079044212966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46000.079044212966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46000.079044212966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46000.079044212966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46000.079044212966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46000.079044212966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46000.079044212966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46000.079044212966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46000.079044212966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46000.079044212966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46000.079044212966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46000.079044212966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46000.079044212966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46000.079044212966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46000.079044212966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46000.079044212966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46000.079044212966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46000.079044212966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46000.079044212966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46000.079044212966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46000.079044212966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46000.079044212966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46000.079044212966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46000.079044212966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46000.079044212966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46000.079044212966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46000.079044212966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46000.079044212966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46000.079044212966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46000.079044212966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46000.079044212966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46000.079044212966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46000.079044212966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46000.079044212966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46000.079044212966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46000.079044212966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46000.079044212966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46000.079044212966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46000.079044212966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46000.079044212966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46000.079044212966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46000.079044212966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46000.079044212966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46000.079044212966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46000.079044212966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46000.079044212966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46000.079044212966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46000.079044212966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46000.079044212966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46000.079044212966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46000.079044212966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46000.079044212966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46000.079044212966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46000.079044212966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46000.079044212966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46000.079044212966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46000.079044212966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46000.079044212966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46000.079044212966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46000.079044212966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46000.079044212966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46000.079044212966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46000.079044212966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46000.079044212966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46000.079044212966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46000.079044212966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46000.079044212966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46000.079044212966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46000.079044212966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46000.079044212966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46000.079044212966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46000.079044212966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46000.079044212966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46000.079044212966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46000.079044212966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46000.079044212966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46000.079044212966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46000.079044212966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46000.079044212966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46000.079044212966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46000.079044212966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46000.079044212966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46000.079044212966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46000.079044212966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46000.079044212966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46000.079044212966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46000.079044212966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46000.079044212966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46000.079044212966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46000.079044212966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46000.079044212966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46000.079044212966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46000.079044212966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46000.079044212966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46000.079044212966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46000.079044212966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46000.079044212966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46000.079044212966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46000.079044212966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46000.079044212966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46000.079044212966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46000.079044212966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46000.079044212966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46000.079044212966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46000.079044212966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46000.079044212966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46000.079044212966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46000.079044212966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46000.079044212966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46000.079044212966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46000.079044212966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46000.079044212966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46000.079044212966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46000.079044212966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46000.079044212966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46000.079044212966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46000.079044212966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46000.079044212966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46000.079044212966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46000.079044212966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46000.079044212966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46000.079044212966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46000.079044212966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46000.079044212966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46000.079044212966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46000.079044212966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46000.079044212966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46000.079044212966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46000.079044212966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46000.079044212966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46000.079044212966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46000.079044212966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46000.079044212966</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72318B6B-655E-4F06-9AB8-6F7457197E61}"/>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tabSelected="1" workbookViewId="0">
      <selection activeCell="D8" activeCellId="1" sqref="D7 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175.07920625000406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15.691625231484068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2.723662268523185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0.25514375000057044</v>
      </c>
      <c r="H6" s="153">
        <v>45999.78429398148</v>
      </c>
      <c r="I6" s="18" t="str">
        <f>IFERROR(VLOOKUP(D6,DB!A:F,6,0),"")</f>
        <v>Power cube</v>
      </c>
      <c r="J6" s="18" t="str">
        <f>IFERROR(VLOOKUP(D6,DB!A:G,7,0),"")</f>
        <v>In progress+No BB Design</v>
      </c>
      <c r="K6" s="82" t="s">
        <v>39122</v>
      </c>
      <c r="L6" s="18" t="str">
        <f>IFERROR(VLOOKUP(D6,DB!A:I,9,0),"")</f>
        <v>Latis</v>
      </c>
    </row>
    <row r="7" spans="1:12" ht="31.5" customHeight="1">
      <c r="A7" s="96" t="s">
        <v>39123</v>
      </c>
      <c r="B7" s="18" t="str">
        <f>IFERROR(VLOOKUP(D7,DB!A:K,11,0),"")</f>
        <v>R2</v>
      </c>
      <c r="C7" s="18">
        <v>7</v>
      </c>
      <c r="D7" s="18" t="s">
        <v>22313</v>
      </c>
      <c r="E7" s="81" t="s">
        <v>39111</v>
      </c>
      <c r="F7" s="97">
        <v>45999.982766203706</v>
      </c>
      <c r="G7" s="98">
        <f ca="1">IFERROR(NOW()-F7,"-")</f>
        <v>9.6278009259549435E-2</v>
      </c>
      <c r="H7" s="97">
        <v>45999.973738425928</v>
      </c>
      <c r="I7" s="18" t="str">
        <f>IFERROR(VLOOKUP(D7,DB!A:F,6,0),"")</f>
        <v>Power cube</v>
      </c>
      <c r="J7" s="18" t="str">
        <f>IFERROR(VLOOKUP(D7,DB!A:G,7,0),"")</f>
        <v>Good+No BB Design</v>
      </c>
      <c r="K7" s="19" t="s">
        <v>39124</v>
      </c>
      <c r="L7" s="18" t="str">
        <f>IFERROR(VLOOKUP(D7,DB!A:I,9,0),"")</f>
        <v>Latis</v>
      </c>
    </row>
    <row r="8" spans="1:12" ht="31.5" customHeight="1">
      <c r="A8" s="96"/>
      <c r="B8" s="18" t="str">
        <f>IFERROR(VLOOKUP(D8,DB!A:K,11,0),"")</f>
        <v/>
      </c>
      <c r="C8" s="18"/>
      <c r="D8" s="18"/>
      <c r="E8" s="81"/>
      <c r="F8" s="97"/>
      <c r="G8" s="98">
        <f ca="1">IFERROR(NOW()-F8,"-")</f>
        <v>46000.079044212966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46000.079044212966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46000.079044212966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46000.079044212966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46000.079044212966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46000.079044212966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46000.079044212966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46000.079044212966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46000.079044212966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46000.079044212966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46000.079044212966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46000.079044212966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46000.079044212966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46000.079044212966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46000.079044212966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46000.079044212966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46000.079044212966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46000.079044212966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46000.079044212966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46000.079044212966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46000.079044212966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46000.079044212966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46000.079044212966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46000.079044212966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46000.079044212966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46000.079044212966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46000.079044212966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46000.079044212966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46000.079044212966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46000.079044212966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46000.079044212966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46000.079044212966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46000.079044212966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46000.079044212966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46000.079044212966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46000.079044212966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46000.079044212966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46000.079044212966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46000.079044212966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46000.079044212966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46000.079044212966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46000.079044212966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46000.079044212966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46000.079044212966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46000.079044212966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46000.079044212966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46000.079044212966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46000.079044212966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46000.079044212966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46000.079044212966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46000.079044212966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46000.079044212966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46000.079044212966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46000.079044212966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46000.079044212966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46000.079044212966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46000.079044212966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46000.079044212966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46000.079044212966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46000.079044212966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46000.079044212966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46000.079044212966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46000.079044212966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46000.079044212966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46000.079044212966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46000.079044212966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46000.079044212966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46000.079044212966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46000.079044212966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46000.079044212966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46000.079044212966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46000.079044212966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46000.079044212966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46000.079044212966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46000.079044212966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46000.079044212966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46000.079044212966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46000.079044212966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46000.079044212966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46000.079044212966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46000.079044212966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46000.079044212966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46000.079044212966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46000.079044212966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46000.079044212966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46000.079044212966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46000.079044212966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46000.079044212966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46000.079044212966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46000.079044212966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46000.079044212966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46000.079044212966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46000.079044212966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46000.079044212966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46000.079044212966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46000.079044212966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46000.079044212966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46000.079044212966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46000.079044212966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46000.079044212966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46000.079044212966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46000.079044212966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46000.079044212966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46000.079044212966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46000.079044212966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46000.079044212966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46000.079044212966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46000.079044212966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46000.079044212966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46000.079044212966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46000.079044212966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46000.079044212966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46000.079044212966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46000.079044212966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46000.079044212966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46000.079044212966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46000.079044212966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46000.079044212966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46000.079044212966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46000.079044212966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46000.079044212966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46000.079044212966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46000.079044212966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46000.079044212966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46000.079044212966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46000.079044212966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46000.079044212966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46000.079044212966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46000.079044212966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46000.079044212966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46000.079044212966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46000.079044212966</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46000.079044212966</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46000.079044212966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46000.079044212966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46000.079044212966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46000.079044212966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46000.079044212966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46000.079044212966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46000.079044212966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46000.079044212966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46000.079044212966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46000.079044212966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46000.079044212966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46000.079044212966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46000.079044212966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46000.079044212966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46000.079044212966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46000.079044212966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46000.079044212966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46000.079044212966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46000.079044212966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46000.079044212966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46000.079044212966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46000.079044212966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46000.079044212966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46000.079044212966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46000.079044212966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46000.079044212966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46000.079044212966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46000.079044212966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46000.079044212966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46000.079044212966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46000.079044212966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46000.079044212966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46000.079044212966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46000.079044212966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46000.079044212966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46000.079044212966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46000.079044212966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46000.079044212966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46000.079044212966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46000.079044212966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46000.079044212966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46000.079044212966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46000.079044212966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46000.079044212966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46000.079044212966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46000.079044212966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46000.079044212966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46000.079044212966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46000.079044212966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46000.079044212966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46000.079044212966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46000.079044212966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46000.079044212966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46000.079044212966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46000.079044212966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46000.079044212966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46000.079044212966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46000.079044212966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46000.079044212966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46000.079044212966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46000.079044212966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46000.079044212966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46000.079044212966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46000.079044212966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46000.079044212966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46000.079044212966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46000.079044212966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46000.079044212966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46000.079044212966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46000.079044212966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46000.079044212966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46000.079044212966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46000.079044212966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46000.079044212966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46000.079044212966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46000.079044212966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46000.079044212966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46000.079044212966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46000.079044212966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46000.079044212966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46000.079044212966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46000.079044212966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46000.079044212966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46000.079044212966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46000.079044212966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46000.079044212966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46000.079044212966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46000.079044212966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46000.079044212966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46000.079044212966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46000.079044212966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46000.079044212966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46000.079044212966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46000.079044212966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46000.079044212966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46000.079044212966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46000.079044212966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46000.079044212966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46000.079044212966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46000.079044212966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46000.079044212966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46000.079044212966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46000.079044212966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46000.079044212966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46000.079044212966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46000.079044212966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46000.079044212966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46000.079044212966</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46000.079044212966</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5"/>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39125</v>
      </c>
      <c r="B2" s="58" t="str">
        <f>IFERROR(VLOOKUP(D2,DB!A:K,11,0),"")</f>
        <v>R3</v>
      </c>
      <c r="C2" s="18">
        <v>1</v>
      </c>
      <c r="D2" s="18" t="s">
        <v>18052</v>
      </c>
      <c r="E2" s="18"/>
      <c r="F2" s="20"/>
      <c r="G2" s="21">
        <f t="shared" ref="G2:G28" ca="1" si="0">IFERROR(NOW()-F2,"-")</f>
        <v>46000.079044212966</v>
      </c>
      <c r="H2" s="22" t="s">
        <v>39126</v>
      </c>
      <c r="I2" s="19" t="str">
        <f>IFERROR(VLOOKUP(D2,DB!A:F,6,0),"")</f>
        <v>Generator-SG</v>
      </c>
      <c r="J2" s="18" t="str">
        <f>IFERROR(VLOOKUP(D2,DB!A:G,7,0),"")</f>
        <v>Dead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46000.079044212966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46000.079044212966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46000.079044212966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46000.079044212966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46000.079044212966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46000.079044212966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46000.079044212966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46000.079044212966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46000.079044212966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46000.079044212966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46000.079044212966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46000.079044212966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46000.079044212966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46000.079044212966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46000.079044212966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46000.079044212966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46000.079044212966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46000.079044212966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46000.079044212966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46000.079044212966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46000.079044212966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46000.079044212966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46000.079044212966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46000.079044212966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46000.079044212966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46000.079044212966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46000.079044212966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46000.079044212966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46000.079044212966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46000.079044212966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46000.079044212966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46000.079044212966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46000.079044212966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46000.079044212966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46000.079044212966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46000.079044212966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46000.079044212966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46000.079044212966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46000.079044212966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46000.079044212966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46000.079044212966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46000.079044212966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46000.079044212966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46000.079044212966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46000.079044212966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46000.079044212966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46000.079044212966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46000.079044212966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46000.079044212966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46000.079044212966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46000.079044212966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46000.079044212966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46000.079044212966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46000.079044212966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46000.079044212966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46000.079044212966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46000.079044212966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46000.079044212966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46000.079044212966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46000.079044212966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46000.079044212966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46000.079044212966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46000.079044212966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46000.079044212966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46000.079044212966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46000.079044212966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46000.079044212966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46000.079044212966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46000.079044212966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46000.079044212966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46000.079044212966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46000.079044212966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46000.079044212966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46000.079044212966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46000.079044212966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46000.079044212966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46000.079044212966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46000.079044212966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46000.079044212966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46000.079044212966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46000.079044212966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46000.079044212966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46000.079044212966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46000.079044212966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46000.079044212966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46000.079044212966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46000.079044212966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46000.079044212966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46000.079044212966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46000.079044212966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46000.079044212966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46000.079044212966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46000.079044212966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46000.079044212966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46000.079044212966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46000.079044212966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46000.079044212966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46000.079044212966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46000.079044212966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46000.079044212966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46000.079044212966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46000.079044212966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46000.079044212966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46000.079044212966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46000.079044212966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46000.079044212966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46000.079044212966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46000.079044212966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46000.079044212966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46000.079044212966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46000.079044212966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46000.079044212966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46000.079044212966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46000.079044212966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46000.079044212966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46000.079044212966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46000.079044212966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46000.079044212966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46000.079044212966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46000.079044212966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46000.079044212966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46000.079044212966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46000.079044212966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46000.079044212966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46000.079044212966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46000.079044212966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46000.079044212966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46000.079044212966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46000.079044212966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46000.079044212966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46000.079044212966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46000.079044212966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46000.079044212966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46000.079044212966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46000.079044212966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46000.079044212966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46000.079044212966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46000.079044212966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46000.079044212966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46000.079044212966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46000.079044212966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46000.079044212966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46000.079044212966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46000.079044212966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46000.079044212966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46000.079044212966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46000.079044212966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46000.079044212966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46000.079044212966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46000.079044212966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46000.079044212966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46000.079044212966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46000.079044212966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46000.079044212966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46000.079044212966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46000.079044212966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46000.079044212966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46000.079044212966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46000.079044212966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46000.079044212966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46000.079044212966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46000.079044212966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46000.079044212966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46000.079044212966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46000.079044212966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46000.079044212966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46000.079044212966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46000.079044212966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46000.079044212966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46000.079044212966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46000.079044212966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46000.079044212966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46000.079044212966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46000.079044212966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46000.079044212966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46000.079044212966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46000.079044212966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46000.079044212966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46000.079044212966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46000.079044212966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46000.079044212966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46000.079044212966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46000.079044212966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46000.079044212966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46000.079044212966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46000.079044212966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46000.079044212966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46000.079044212966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46000.079044212966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46000.079044212966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46000.079044212966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46000.079044212966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46000.079044212966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46000.079044212966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46000.079044212966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46000.079044212966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46000.079044212966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46000.079044212966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46000.079044212966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46000.079044212966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46000.079044212966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46000.079044212966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46000.079044212966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46000.079044212966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46000.079044212966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46000.079044212966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46000.079044212966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46000.079044212966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46000.079044212966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46000.079044212966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46000.079044212966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46000.079044212966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46000.079044212966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46000.079044212966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46000.079044212966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46000.079044212966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46000.079044212966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46000.079044212966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46000.079044212966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46000.079044212966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46000.079044212966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46000.079044212966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46000.079044212966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46000.079044212966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46000.079044212966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46000.079044212966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46000.079044212966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46000.079044212966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46000.079044212966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46000.079044212966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46000.079044212966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46000.079044212966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46000.079044212966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46000.079044212966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46000.079044212966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46000.079044212966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46000.079044212966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46000.079044212966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46000.079044212966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46000.079044212966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46000.079044212966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46000.079044212966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46000.079044212966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46000.079044212966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46000.079044212966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46000.079044212966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46000.079044212966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46000.079044212966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46000.079044212966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46000.079044212966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46000.079044212966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46000.079044212966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46000.079044212966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46000.079044212966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46000.079044212966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46000.079044212966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46000.079044212966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46000.079044212966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46000.079044212966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46000.079044212966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46000.079044212966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46000.079044212966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46000.079044212966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46000.079044212966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46000.079044212966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46000.079044212966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46000.079044212966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46000.079044212966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46000.079044212966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46000.079044212966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46000.079044212966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46000.079044212966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46000.079044212966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46000.079044212966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46000.079044212966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46000.079044212966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46000.079044212966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46000.079044212966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46000.079044212966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46000.079044212966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46000.079044212966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46000.079044212966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46000.079044212966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46000.079044212966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46000.079044212966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46000.079044212966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46000.079044212966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46000.079044212966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46000.079044212966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46000.079044212966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46000.079044212966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46000.079044212966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46000.079044212966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46000.079044212966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46000.079044212966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46000.079044212966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46000.079044212966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46000.079044212966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46000.079044212966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46000.079044212966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46000.079044212966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46000.079044212966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46000.079044212966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46000.079044212966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46000.079044212966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46000.079044212966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46000.079044212966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46000.079044212966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46000.079044212966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46000.079044212966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46000.079044212966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46000.079044212966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46000.079044212966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46000.079044212966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46000.079044212966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46000.079044212966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46000.079044212966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46000.079044212966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46000.079044212966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46000.079044212966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46000.079044212966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46000.079044212966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46000.079044212966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46000.079044212966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46000.079044212966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46000.079044212966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46000.079044212966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46000.079044212966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46000.079044212966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46000.079044212966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46000.079044212966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46000.079044212966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46000.079044212966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46000.079044212966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46000.079044212966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46000.079044212966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46000.079044212966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46000.079044212966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46000.079044212966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46000.079044212966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46000.079044212966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46000.079044212966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46000.079044212966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46000.079044212966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46000.079044212966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46000.079044212966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46000.079044212966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46000.079044212966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46000.079044212966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46000.079044212966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46000.079044212966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46000.079044212966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46000.079044212966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46000.079044212966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46000.079044212966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46000.079044212966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46000.079044212966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46000.079044212966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46000.079044212966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46000.079044212966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46000.079044212966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46000.079044212966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46000.079044212966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46000.079044212966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46000.079044212966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46000.079044212966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46000.079044212966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46000.079044212966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46000.079044212966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46000.079044212966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46000.079044212966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46000.079044212966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46000.079044212966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46000.079044212966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46000.079044212966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46000.079044212966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46000.079044212966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46000.079044212966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46000.079044212966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46000.079044212966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46000.079044212966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46000.079044212966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46000.079044212966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46000.079044212966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46000.079044212966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46000.079044212966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46000.079044212966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46000.079044212966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46000.079044212966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46000.079044212966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46000.079044212966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46000.079044212966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46000.079044212966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46000.079044212966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46000.079044212966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46000.079044212966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46000.079044212966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46000.079044212966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46000.079044212966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46000.079044212966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46000.079044212966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46000.079044212966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46000.079044212966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46000.079044212966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46000.079044212966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46000.079044212966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46000.079044212966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46000.079044212966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46000.079044212966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46000.079044212966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46000.079044212966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46000.079044212966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46000.079044212966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46000.079044212966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46000.079044212966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46000.079044212966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46000.079044212966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46000.079044212966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46000.079044212966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46000.079044212966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46000.079044212966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46000.079044212966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46000.079044212966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46000.079044212966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46000.079044212966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46000.079044212966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46000.079044212966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46000.079044212966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46000.079044212966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46000.079044212966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46000.079044212966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46000.079044212966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46000.079044212966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46000.079044212966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46000.079044212966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46000.079044212966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46000.079044212966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46000.079044212966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46000.079044212966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46000.079044212966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46000.079044212966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46000.079044212966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46000.079044212966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46000.079044212966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46000.079044212966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46000.079044212966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46000.079044212966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46000.079044212966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46000.079044212966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46000.079044212966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46000.079044212966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46000.079044212966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46000.079044212966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46000.079044212966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46000.079044212966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46000.079044212966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46000.079044212966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46000.079044212966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46000.079044212966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46000.079044212966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46000.079044212966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46000.079044212966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46000.079044212966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46000.079044212966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46000.079044212966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46000.079044212966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46000.079044212966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46000.079044212966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46000.079044212966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46000.079044212966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46000.079044212966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46000.079044212966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46000.079044212966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46000.079044212966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46000.079044212966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46000.079044212966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46000.079044212966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46000.079044212966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46000.079044212966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46000.079044212966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46000.079044212966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46000.079044212966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46000.079044212966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46000.079044212966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46000.079044212966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46000.079044212966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46000.079044212966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46000.079044212966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46000.079044212966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46000.079044212966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46000.079044212966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46000.079044212966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46000.079044212966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46000.079044212966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46000.079044212966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46000.079044212966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46000.079044212966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46000.079044212966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46000.079044212966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46000.079044212966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46000.079044212966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46000.079044212966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46000.079044212966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46000.079044212966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46000.079044212966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46000.079044212966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46000.079044212966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46000.079044212966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46000.079044212966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46000.079044212966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46000.079044212966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46000.079044212966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46000.079044212966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46000.079044212966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46000.079044212966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46000.079044212966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46000.079044212966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46000.079044212966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46000.079044212966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46000.079044212966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46000.079044212966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46000.079044212966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46000.079044212966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46000.079044212966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46000.079044212966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46000.079044212966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46000.079044212966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46000.079044212966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46000.079044212966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46000.079044212966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46000.079044212966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46000.079044212966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46000.079044212966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46000.079044212966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46000.079044212966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46000.079044212966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46000.079044212966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46000.079044212966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46000.079044212966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46000.079044212966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46000.079044212966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46000.079044212966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46000.079044212966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46000.079044212966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46000.079044212966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46000.079044212966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46000.079044212966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46000.079044212966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46000.079044212966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46000.079044212966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46000.079044212966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46000.079044212966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46000.079044212966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46000.079044212966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46000.079044212966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46000.079044212966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46000.079044212966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46000.079044212966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46000.079044212966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46000.079044212966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46000.079044212966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46000.079044212966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46000.079044212966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46000.079044212966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46000.079044212966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46000.079044212966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46000.079044212966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46000.079044212966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46000.079044212966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46000.079044212966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46000.079044212966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46000.079044212966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46000.079044212966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46000.079044212966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46000.079044212966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46000.079044212966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46000.079044212966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46000.079044212966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46000.079044212966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46000.079044212966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46000.079044212966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46000.079044212966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46000.079044212966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46000.079044212966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46000.079044212966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46000.079044212966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46000.079044212966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46000.079044212966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46000.079044212966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46000.079044212966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46000.079044212966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46000.079044212966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46000.079044212966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46000.079044212966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46000.079044212966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46000.079044212966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46000.079044212966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46000.079044212966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46000.079044212966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46000.079044212966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46000.079044212966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46000.079044212966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46000.079044212966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46000.079044212966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46000.079044212966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46000.079044212966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46000.079044212966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46000.079044212966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46000.079044212966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46000.079044212966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46000.079044212966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46000.079044212966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46000.079044212966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46000.079044212966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46000.079044212966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46000.079044212966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46000.079044212966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46000.079044212966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46000.079044212966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46000.079044212966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46000.079044212966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46000.079044212966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46000.079044212966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46000.079044212966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46000.079044212966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46000.079044212966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46000.079044212966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46000.079044212966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46000.079044212966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46000.079044212966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46000.079044212966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46000.079044212966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46000.079044212966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46000.079044212966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46000.079044212966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46000.079044212966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46000.079044212966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46000.079044212966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46000.079044212966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46000.079044212966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46000.079044212966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46000.079044212966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46000.079044212966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46000.079044212966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46000.079044212966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46000.079044212966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46000.079044212966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46000.079044212966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46000.079044212966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46000.079044212966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46000.079044212966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46000.079044212966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46000.079044212966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46000.079044212966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46000.079044212966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46000.079044212966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46000.079044212966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46000.079044212966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46000.079044212966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46000.079044212966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46000.079044212966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46000.079044212966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46000.079044212966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46000.079044212966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46000.079044212966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46000.079044212966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46000.079044212966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46000.079044212966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46000.079044212966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46000.079044212966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46000.079044212966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46000.079044212966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46000.079044212966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46000.079044212966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46000.079044212966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46000.079044212966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46000.079044212966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46000.079044212966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46000.079044212966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46000.079044212966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46000.079044212966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46000.079044212966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46000.079044212966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46000.079044212966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46000.079044212966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46000.079044212966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46000.079044212966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46000.079044212966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46000.079044212966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46000.079044212966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46000.079044212966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46000.079044212966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46000.079044212966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46000.079044212966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46000.079044212966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46000.079044212966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46000.079044212966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46000.079044212966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46000.079044212966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46000.079044212966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46000.079044212966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46000.079044212966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46000.079044212966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46000.079044212966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46000.079044212966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46000.079044212966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46000.079044212966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46000.079044212966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46000.079044212966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46000.079044212966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46000.079044212966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46000.079044212966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46000.079044212966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46000.079044212966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46000.079044212966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46000.079044212966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46000.079044212966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46000.079044212966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46000.079044212966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46000.079044212966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46000.079044212966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46000.079044212966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46000.079044212966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46000.079044212966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46000.079044212966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46000.079044212966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46000.079044212966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46000.079044212966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46000.079044212966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46000.079044212966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46000.079044212966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46000.079044212966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46000.079044212966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46000.079044212966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46000.079044212966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46000.079044212966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46000.079044212966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46000.079044212966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46000.079044212966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46000.079044212966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46000.079044212966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46000.079044212966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46000.079044212966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46000.079044212966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46000.079044212966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46000.079044212966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46000.079044212966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46000.079044212966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46000.079044212966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46000.079044212966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46000.079044212966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46000.079044212966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46000.079044212966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46000.079044212966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46000.079044212966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46000.079044212966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46000.079044212966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46000.079044212966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46000.079044212966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46000.079044212966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46000.079044212966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46000.079044212966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46000.079044212966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46000.079044212966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46000.079044212966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46000.079044212966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46000.079044212966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46000.079044212966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46000.079044212966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46000.079044212966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46000.079044212966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46000.079044212966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46000.079044212966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46000.079044212966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46000.079044212966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46000.079044212966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46000.079044212966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46000.079044212966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46000.079044212966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46000.079044212966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46000.079044212966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46000.079044212966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46000.079044212966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46000.079044212966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46000.079044212966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46000.079044212966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46000.079044212966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46000.079044212966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46000.079044212966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46000.079044212966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46000.079044212966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46000.079044212966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46000.079044212966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46000.079044212966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46000.079044212966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46000.079044212966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46000.079044212966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46000.079044212966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46000.079044212966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46000.079044212966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46000.079044212966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46000.079044212966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46000.079044212966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46000.079044212966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46000.079044212966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46000.079044212966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46000.079044212966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46000.079044212966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46000.079044212966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46000.079044212966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46000.079044212966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46000.079044212966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46000.079044212966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46000.079044212966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46000.079044212966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46000.079044212966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46000.079044212966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46000.079044212966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46000.079044212966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46000.079044212966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46000.079044212966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46000.079044212966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46000.079044212966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46000.079044212966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46000.079044212966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46000.079044212966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46000.079044212966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46000.079044212966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46000.079044212966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46000.079044212966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46000.079044212966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46000.079044212966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46000.079044212966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46000.079044212966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46000.079044212966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46000.079044212966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46000.079044212966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46000.079044212966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46000.079044212966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46000.079044212966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46000.079044212966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46000.079044212966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46000.079044212966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46000.079044212966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46000.079044212966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46000.079044212966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46000.079044212966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46000.079044212966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46000.079044212966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46000.079044212966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46000.079044212966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46000.079044212966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46000.079044212966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46000.079044212966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46000.079044212966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46000.079044212966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46000.079044212966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46000.079044212966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875" ca="1" si="14">IFERROR(NOW()-F861,"-")</f>
        <v>46000.079044212966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46000.079044212966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46000.079044212966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46000.079044212966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46000.079044212966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46000.079044212966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46000.079044212966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46000.079044212966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46000.079044212966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46000.079044212966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46000.079044212966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46000.079044212966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46000.079044212966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46000.079044212966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46000.079044212966</v>
      </c>
      <c r="H875" s="22"/>
      <c r="I875" s="19" t="str">
        <f>IFERROR(VLOOKUP(D875,DB!A:F,6,0),"")</f>
        <v/>
      </c>
      <c r="J875" s="18" t="str">
        <f>IFERROR(VLOOKUP(D875,DB!A:G,7,0),"")</f>
        <v/>
      </c>
      <c r="K875" s="42"/>
      <c r="L875" s="23" t="str">
        <f>IFERROR(VLOOKUP(D875,DB!A:I,9,0),"")</f>
        <v/>
      </c>
    </row>
  </sheetData>
  <dataValidations count="2">
    <dataValidation allowBlank="1" showInputMessage="1" showErrorMessage="1" sqref="E1" xr:uid="{5914219A-CB83-432D-936A-CC0CB6F3982A}"/>
    <dataValidation type="list" allowBlank="1" showInputMessage="1" showErrorMessage="1" sqref="E2:E8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296.59832662036933</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17" ca="1" si="0">IFERROR(NOW()-F3,"")</f>
        <v>1.2849006944452412</v>
      </c>
      <c r="H3" s="91">
        <v>45998.664027777777</v>
      </c>
      <c r="I3" s="107" t="str">
        <f>IFERROR(VLOOKUP(D3,DB!A:F,6,0),"")</f>
        <v>SCECO</v>
      </c>
      <c r="J3" s="107" t="str">
        <f>IFERROR(VLOOKUP(D3,DB!A:G,7,0),"")</f>
        <v>Vandalized</v>
      </c>
      <c r="K3" s="93" t="s">
        <v>39131</v>
      </c>
      <c r="L3" s="87" t="str">
        <f>IFERROR(VLOOKUP(D3,DB!A:I,9,0),"")</f>
        <v>Latis</v>
      </c>
    </row>
    <row r="4" spans="1:16" ht="30.75">
      <c r="A4" s="107" t="s">
        <v>39125</v>
      </c>
      <c r="B4" s="107" t="str">
        <f>IFERROR(VLOOKUP(D4,DB!A:K,11,0),"")</f>
        <v>R4</v>
      </c>
      <c r="C4" s="89">
        <v>3</v>
      </c>
      <c r="D4" s="87" t="s">
        <v>36247</v>
      </c>
      <c r="E4" s="90" t="s">
        <v>39106</v>
      </c>
      <c r="F4" s="91"/>
      <c r="G4" s="92">
        <f t="shared" ca="1" si="0"/>
        <v>46000.079044212966</v>
      </c>
      <c r="H4" s="91">
        <v>45999.038888888892</v>
      </c>
      <c r="I4" s="107" t="str">
        <f>IFERROR(VLOOKUP(D4,DB!A:F,6,0),"")</f>
        <v>SCECO</v>
      </c>
      <c r="J4" s="107" t="str">
        <f>IFERROR(VLOOKUP(D4,DB!A:G,7,0),"")</f>
        <v>Dead</v>
      </c>
      <c r="K4" s="93" t="s">
        <v>39132</v>
      </c>
      <c r="L4" s="87" t="str">
        <f>IFERROR(VLOOKUP(D4,DB!A:I,9,0),"")</f>
        <v>Latis</v>
      </c>
    </row>
    <row r="5" spans="1:16" ht="43.5" customHeight="1">
      <c r="A5" s="107" t="s">
        <v>39125</v>
      </c>
      <c r="B5" s="107" t="str">
        <f>IFERROR(VLOOKUP(D5,DB!A:K,11,0),"")</f>
        <v>R4</v>
      </c>
      <c r="C5" s="89">
        <v>1</v>
      </c>
      <c r="D5" s="87" t="s">
        <v>32758</v>
      </c>
      <c r="E5" s="90" t="s">
        <v>39106</v>
      </c>
      <c r="F5" s="91"/>
      <c r="G5" s="92">
        <f t="shared" ca="1" si="0"/>
        <v>46000.079044212966</v>
      </c>
      <c r="H5" s="91">
        <v>45999.539340277777</v>
      </c>
      <c r="I5" s="107" t="str">
        <f>IFERROR(VLOOKUP(D5,DB!A:F,6,0),"")</f>
        <v>SCECO</v>
      </c>
      <c r="J5" s="107" t="str">
        <f>IFERROR(VLOOKUP(D5,DB!A:G,7,0),"")</f>
        <v>No BB Shifted</v>
      </c>
      <c r="K5" s="93" t="s">
        <v>39133</v>
      </c>
      <c r="L5" s="87" t="str">
        <f>IFERROR(VLOOKUP(D5,DB!A:I,9,0),"")</f>
        <v>Latis</v>
      </c>
    </row>
    <row r="6" spans="1:16" ht="15" customHeight="1">
      <c r="A6" s="107"/>
      <c r="B6" s="107" t="str">
        <f>IFERROR(VLOOKUP(D6,DB!A:K,11,0),"")</f>
        <v/>
      </c>
      <c r="C6" s="89"/>
      <c r="D6" s="87"/>
      <c r="E6" s="90"/>
      <c r="F6" s="91"/>
      <c r="G6" s="92">
        <f t="shared" ca="1" si="0"/>
        <v>46000.079044212966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46000.079044212966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46000.079044212966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46000.079044212966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46000.079044212966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46000.079044212966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46000.079044212966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46000.079044212966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46000.079044212966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46000.079044212966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46000.079044212966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46000.079044212966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ref="G18:G81" ca="1" si="1">IFERROR(NOW()-F18,"")</f>
        <v>46000.079044212966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46000.079044212966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46000.079044212966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46000.079044212966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46000.079044212966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46000.079044212966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46000.079044212966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46000.079044212966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46000.079044212966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46000.079044212966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46000.079044212966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46000.079044212966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46000.079044212966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46000.079044212966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46000.079044212966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46000.079044212966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46000.079044212966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46000.079044212966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46000.079044212966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46000.079044212966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46000.079044212966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46000.079044212966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46000.079044212966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46000.079044212966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46000.079044212966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46000.079044212966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46000.079044212966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46000.079044212966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46000.079044212966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46000.079044212966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46000.079044212966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46000.079044212966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46000.079044212966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46000.079044212966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46000.079044212966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46000.079044212966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46000.079044212966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46000.079044212966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46000.079044212966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46000.079044212966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46000.079044212966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46000.079044212966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46000.079044212966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46000.079044212966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46000.079044212966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46000.079044212966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46000.079044212966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46000.079044212966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46000.079044212966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46000.079044212966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46000.079044212966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46000.079044212966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46000.079044212966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46000.079044212966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46000.079044212966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46000.079044212966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46000.079044212966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46000.079044212966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46000.079044212966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46000.079044212966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46000.079044212966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46000.079044212966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46000.079044212966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46000.079044212966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ref="G82:G127" ca="1" si="2">IFERROR(NOW()-F82,"")</f>
        <v>46000.079044212966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46000.079044212966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46000.079044212966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46000.079044212966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46000.079044212966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46000.079044212966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46000.079044212966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46000.079044212966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46000.079044212966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46000.079044212966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46000.079044212966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46000.079044212966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46000.079044212966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46000.079044212966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46000.079044212966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46000.079044212966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46000.079044212966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46000.079044212966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46000.079044212966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46000.079044212966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46000.079044212966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46000.079044212966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46000.079044212966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46000.079044212966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46000.079044212966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46000.079044212966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46000.079044212966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46000.079044212966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46000.079044212966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46000.079044212966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46000.079044212966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46000.079044212966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46000.079044212966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46000.079044212966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46000.079044212966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46000.079044212966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46000.079044212966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46000.079044212966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46000.079044212966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46000.079044212966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46000.079044212966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46000.079044212966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46000.079044212966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46000.079044212966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46000.079044212966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46000.079044212966</v>
      </c>
      <c r="H127" s="91"/>
      <c r="I127" s="107" t="str">
        <f>IFERROR(VLOOKUP(D127,DB!A:F,6,0),"")</f>
        <v/>
      </c>
      <c r="J127" s="107" t="str">
        <f>IFERROR(VLOOKUP(D127,DB!A:G,7,0),"")</f>
        <v/>
      </c>
      <c r="K127" s="93"/>
      <c r="L127" s="87" t="str">
        <f>IFERROR(VLOOKUP(D127,DB!A:I,9,0),"")</f>
        <v/>
      </c>
    </row>
  </sheetData>
  <dataValidations count="2">
    <dataValidation allowBlank="1" showInputMessage="1" showErrorMessage="1" sqref="E1" xr:uid="{A4F81451-56CC-4543-9497-104C4E44EE4B}"/>
    <dataValidation type="list" allowBlank="1" showInputMessage="1" showErrorMessage="1" sqref="E2:E1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108.24698402777722</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73.890166898148891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51.417933101853123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18.705745601851959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2.9715557870367775</v>
      </c>
      <c r="H6" s="38">
        <v>45997.093599537038</v>
      </c>
      <c r="I6" s="37" t="str">
        <f>IFERROR(VLOOKUP(D6,DB!A:F,6,0),"")</f>
        <v>SCECO</v>
      </c>
      <c r="J6" s="37" t="str">
        <f>IFERROR(VLOOKUP(D6,DB!A:G,7,0),"")</f>
        <v>In progress</v>
      </c>
      <c r="K6" s="37" t="s">
        <v>39143</v>
      </c>
      <c r="L6" s="37" t="str">
        <f>IFERROR(VLOOKUP(D6,DB!A:I,9,0),"")</f>
        <v>Latis</v>
      </c>
    </row>
    <row r="7" spans="1:13">
      <c r="A7" s="37"/>
      <c r="B7" s="154" t="str">
        <f>IFERROR(VLOOKUP(D7,DB!A:K,11,0),"")</f>
        <v/>
      </c>
      <c r="C7" s="37"/>
      <c r="D7" s="37"/>
      <c r="E7" s="37"/>
      <c r="F7" s="38"/>
      <c r="G7" s="131">
        <f ca="1">IFERROR(NOW()-F7,"")</f>
        <v>46000.079044212966</v>
      </c>
      <c r="H7" s="38"/>
      <c r="I7" s="154" t="str">
        <f>IFERROR(VLOOKUP(D7,DB!A:F,6,0),"")</f>
        <v/>
      </c>
      <c r="J7" s="154" t="str">
        <f>IFERROR(VLOOKUP(D7,DB!A:G,7,0),"")</f>
        <v/>
      </c>
      <c r="K7" s="37"/>
      <c r="L7" s="154" t="str">
        <f>IFERROR(VLOOKUP(D7,DB!A:I,9,0),"")</f>
        <v/>
      </c>
    </row>
    <row r="8" spans="1:13">
      <c r="A8" s="37"/>
      <c r="B8" s="154" t="str">
        <f>IFERROR(VLOOKUP(D8,DB!A:K,11,0),"")</f>
        <v/>
      </c>
      <c r="C8" s="37"/>
      <c r="D8" s="37"/>
      <c r="E8" s="37"/>
      <c r="F8" s="38"/>
      <c r="G8" s="131">
        <f ca="1">IFERROR(NOW()-F8,"")</f>
        <v>46000.079044212966</v>
      </c>
      <c r="H8" s="38"/>
      <c r="I8" s="154" t="str">
        <f>IFERROR(VLOOKUP(D8,DB!A:F,6,0),"")</f>
        <v/>
      </c>
      <c r="J8" s="154" t="str">
        <f>IFERROR(VLOOKUP(D8,DB!A:G,7,0),"")</f>
        <v/>
      </c>
      <c r="K8" s="37"/>
      <c r="L8" s="154" t="str">
        <f>IFERROR(VLOOKUP(D8,DB!A:I,9,0),"")</f>
        <v/>
      </c>
    </row>
    <row r="9" spans="1:13">
      <c r="A9" s="37"/>
      <c r="B9" s="154" t="str">
        <f>IFERROR(VLOOKUP(D9,DB!A:K,11,0),"")</f>
        <v/>
      </c>
      <c r="C9" s="37"/>
      <c r="D9" s="37"/>
      <c r="E9" s="37"/>
      <c r="F9" s="38"/>
      <c r="G9" s="131">
        <f ca="1">IFERROR(NOW()-F9,"")</f>
        <v>46000.079044212966</v>
      </c>
      <c r="H9" s="38"/>
      <c r="I9" s="154" t="str">
        <f>IFERROR(VLOOKUP(D9,DB!A:F,6,0),"")</f>
        <v/>
      </c>
      <c r="J9" s="154" t="str">
        <f>IFERROR(VLOOKUP(D9,DB!A:G,7,0),"")</f>
        <v/>
      </c>
      <c r="K9" s="37"/>
      <c r="L9" s="154" t="str">
        <f>IFERROR(VLOOKUP(D9,DB!A:I,9,0),"")</f>
        <v/>
      </c>
    </row>
    <row r="10" spans="1:13">
      <c r="A10" s="37"/>
      <c r="B10" s="154" t="str">
        <f>IFERROR(VLOOKUP(D10,DB!A:K,11,0),"")</f>
        <v/>
      </c>
      <c r="C10" s="37"/>
      <c r="D10" s="37"/>
      <c r="E10" s="37"/>
      <c r="F10" s="38"/>
      <c r="G10" s="131">
        <f ca="1">IFERROR(NOW()-F10,"")</f>
        <v>46000.079044212966</v>
      </c>
      <c r="H10" s="38"/>
      <c r="I10" s="154" t="str">
        <f>IFERROR(VLOOKUP(D10,DB!A:F,6,0),"")</f>
        <v/>
      </c>
      <c r="J10" s="154" t="str">
        <f>IFERROR(VLOOKUP(D10,DB!A:G,7,0),"")</f>
        <v/>
      </c>
      <c r="K10" s="37"/>
      <c r="L10" s="154" t="str">
        <f>IFERROR(VLOOKUP(D10,DB!A:I,9,0),"")</f>
        <v/>
      </c>
    </row>
    <row r="11" spans="1:13">
      <c r="A11" s="37"/>
      <c r="B11" s="154" t="str">
        <f>IFERROR(VLOOKUP(D11,DB!A:K,11,0),"")</f>
        <v/>
      </c>
      <c r="C11" s="37"/>
      <c r="D11" s="155"/>
      <c r="E11" s="37"/>
      <c r="F11" s="38"/>
      <c r="G11" s="131">
        <f ca="1">IFERROR(NOW()-F11,"")</f>
        <v>46000.079044212966</v>
      </c>
      <c r="H11" s="38"/>
      <c r="I11" s="154" t="str">
        <f>IFERROR(VLOOKUP(D11,DB!A:F,6,0),"")</f>
        <v/>
      </c>
      <c r="J11" s="154" t="str">
        <f>IFERROR(VLOOKUP(D11,DB!A:G,7,0),"")</f>
        <v/>
      </c>
      <c r="K11" s="37"/>
      <c r="L11" s="154" t="str">
        <f>IFERROR(VLOOKUP(D11,DB!A:I,9,0),"")</f>
        <v/>
      </c>
    </row>
    <row r="12" spans="1:13">
      <c r="A12" s="37"/>
      <c r="B12" s="154" t="str">
        <f>IFERROR(VLOOKUP(D12,DB!A:K,11,0),"")</f>
        <v/>
      </c>
      <c r="C12" s="37"/>
      <c r="D12" s="37"/>
      <c r="E12" s="37"/>
      <c r="F12" s="38"/>
      <c r="G12" s="131">
        <f ca="1">IFERROR(NOW()-F12,"")</f>
        <v>46000.079044212966</v>
      </c>
      <c r="H12" s="38"/>
      <c r="I12" s="154" t="str">
        <f>IFERROR(VLOOKUP(D12,DB!A:F,6,0),"")</f>
        <v/>
      </c>
      <c r="J12" s="154" t="str">
        <f>IFERROR(VLOOKUP(D12,DB!A:G,7,0),"")</f>
        <v/>
      </c>
      <c r="K12" s="37"/>
      <c r="L12" s="154" t="str">
        <f>IFERROR(VLOOKUP(D12,DB!A:I,9,0),"")</f>
        <v/>
      </c>
    </row>
    <row r="13" spans="1:13">
      <c r="A13" s="37"/>
      <c r="B13" s="37" t="str">
        <f>IFERROR(VLOOKUP(D13,DB!A:K,11,0),"")</f>
        <v/>
      </c>
      <c r="C13" s="37"/>
      <c r="D13" s="37"/>
      <c r="E13" s="37"/>
      <c r="F13" s="38"/>
      <c r="G13" s="131">
        <f ca="1">IFERROR(NOW()-F13,"")</f>
        <v>46000.079044212966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46000.079044212966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46000.079044212966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46000.079044212966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46000.079044212966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46000.079044212966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46000.079044212966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46000.079044212966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46000.079044212966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46000.079044212966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46000.079044212966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46000.079044212966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46000.079044212966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46000.079044212966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46000.079044212966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46000.079044212966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46000.079044212966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46000.079044212966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46000.079044212966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46000.079044212966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46000.079044212966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46000.079044212966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46000.079044212966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46000.079044212966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46000.079044212966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46000.079044212966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46000.079044212966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46000.079044212966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46000.079044212966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46000.079044212966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46000.079044212966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46000.079044212966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46000.079044212966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46000.079044212966</v>
      </c>
      <c r="H46" s="38"/>
      <c r="I46" s="37" t="str">
        <f>IFERROR(VLOOKUP(D46,DB!A:F,6,0),"")</f>
        <v/>
      </c>
      <c r="J46" s="37" t="str">
        <f>IFERROR(VLOOKUP(D46,DB!A:G,7,0),"")</f>
        <v/>
      </c>
      <c r="K46" s="37"/>
      <c r="L46" s="3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39042</v>
      </c>
      <c r="E2" s="138" t="s">
        <v>39106</v>
      </c>
      <c r="F2" s="117">
        <v>45999.834490740737</v>
      </c>
      <c r="G2" s="72">
        <f t="shared" ref="G2:G20" ca="1" si="0">IFERROR(NOW()-F2,"-")</f>
        <v>0.24455347222829005</v>
      </c>
      <c r="H2" s="117">
        <v>45999.733171296299</v>
      </c>
      <c r="I2" s="115" t="str">
        <f>IFERROR(VLOOKUP(D2,DB!A:F,6,0),"")</f>
        <v>SCECO</v>
      </c>
      <c r="J2" s="115" t="str">
        <f>IFERROR(VLOOKUP(D2,DB!A:G,7,0),"")</f>
        <v>Dead</v>
      </c>
      <c r="K2" s="118" t="s">
        <v>39145</v>
      </c>
      <c r="L2" s="133" t="str">
        <f>IFERROR(VLOOKUP(D2,DB!A:I,9,0),"")</f>
        <v>Latis</v>
      </c>
    </row>
    <row r="3" spans="1:16382" ht="31.5" customHeight="1">
      <c r="A3" s="114"/>
      <c r="B3" s="115" t="str">
        <f>IFERROR(VLOOKUP(D3,DB!A:K,11,0),"")</f>
        <v/>
      </c>
      <c r="C3" s="116"/>
      <c r="D3" s="115"/>
      <c r="E3" s="138"/>
      <c r="F3" s="117"/>
      <c r="G3" s="72">
        <f t="shared" ca="1" si="0"/>
        <v>46000.079044212966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46000.079044212966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46000.079044212966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46000.079044212966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46000.079044212966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46000.079044212966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46000.079044212966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46000.079044212966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46000.079044212966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46000.079044212966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46000.079044212966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46000.079044212966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46000.079044212966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46000.079044212966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46000.079044212966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46000.079044212966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46000.079044212966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46000.079044212966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46000.079044212966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46000.079044212966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46000.079044212966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46000.079044212966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46000.079044212966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46000.079044212966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46000.079044212966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46000.079044212966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46000.079044212966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46000.079044212966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46000.079044212966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46000.079044212966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46000.079044212966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46000.079044212966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46000.079044212966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46000.079044212966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46000.079044212966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46000.079044212966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46000.079044212966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46000.079044212966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46000.079044212966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46000.079044212966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46000.079044212966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46000.079044212966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46000.079044212966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46000.079044212966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46000.079044212966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46000.079044212966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46000.079044212966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46000.079044212966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46000.079044212966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46000.079044212966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46000.079044212966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46000.079044212966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46000.079044212966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46000.079044212966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46000.079044212966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46000.079044212966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46000.079044212966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46000.079044212966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46000.079044212966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46000.079044212966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46000.079044212966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46000.079044212966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46000.079044212966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46000.079044212966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46000.079044212966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46000.079044212966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46000.079044212966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46000.079044212966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46000.079044212966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46000.079044212966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46000.079044212966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46000.079044212966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46000.079044212966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46000.079044212966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46000.079044212966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46000.079044212966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46000.079044212966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46000.079044212966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46000.079044212966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46000.079044212966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46000.079044212966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46000.079044212966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46000.079044212966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46000.079044212966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46000.079044212966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46000.079044212966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46000.079044212966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46000.079044212966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46000.079044212966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46000.079044212966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46000.079044212966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46000.079044212966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46000.079044212966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46000.079044212966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46000.079044212966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46000.079044212966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46000.079044212966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46000.079044212966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46000.079044212966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46000.079044212966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46000.079044212966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46000.079044212966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46000.079044212966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46000.079044212966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46000.079044212966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46000.079044212966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46000.079044212966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46000.079044212966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46000.079044212966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46000.079044212966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46000.079044212966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46000.079044212966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46000.079044212966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46000.079044212966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46000.079044212966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46000.079044212966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46000.079044212966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46000.079044212966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46000.079044212966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46000.079044212966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46000.079044212966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46000.079044212966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46000.079044212966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46000.079044212966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46000.079044212966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46000.079044212966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46000.079044212966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46000.079044212966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46000.079044212966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46000.079044212966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46000.079044212966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46000.079044212966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46000.079044212966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46000.079044212966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46000.079044212966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46000.079044212966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46000.079044212966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46000.079044212966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46000.079044212966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46000.079044212966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46000.079044212966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46000.079044212966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46000.079044212966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46000.079044212966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46000.079044212966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46000.079044212966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46000.079044212966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46000.079044212966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46000.079044212966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46000.079044212966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46000.079044212966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46000.079044212966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46000.079044212966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46000.079044212966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46000.079044212966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46000.079044212966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46000.079044212966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46000.079044212966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46000.079044212966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46000.079044212966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46000.079044212966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46000.079044212966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46000.079044212966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46000.079044212966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46000.079044212966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46000.079044212966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46000.079044212966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46000.079044212966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46000.079044212966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46000.079044212966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46000.079044212966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46000.079044212966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46000.079044212966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46000.079044212966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46000.079044212966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46000.079044212966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46000.079044212966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46000.079044212966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46000.079044212966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46000.079044212966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46000.079044212966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46000.079044212966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46000.079044212966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46000.079044212966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46000.079044212966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46000.079044212966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46000.079044212966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46000.079044212966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46000.079044212966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46000.079044212966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46000.079044212966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46000.079044212966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46000.079044212966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46000.079044212966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46000.079044212966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46000.079044212966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46000.079044212966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46000.079044212966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46000.079044212966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46000.079044212966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46000.079044212966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46000.079044212966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46000.079044212966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46000.079044212966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46000.079044212966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46000.079044212966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46000.079044212966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46000.079044212966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46000.079044212966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46000.079044212966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46000.079044212966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46000.079044212966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46000.079044212966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46000.079044212966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46000.079044212966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46000.079044212966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46000.079044212966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46000.079044212966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46000.079044212966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46000.079044212966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46000.079044212966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46000.079044212966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46000.079044212966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46000.079044212966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46000.079044212966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46000.079044212966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46000.079044212966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46000.079044212966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46000.079044212966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46000.079044212966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46000.079044212966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46000.079044212966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46000.079044212966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46000.079044212966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46000.079044212966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46000.079044212966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46000.079044212966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46000.079044212966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46000.079044212966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46000.079044212966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46000.079044212966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46000.079044212966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46000.079044212966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46000.079044212966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46000.079044212966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46000.079044212966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46000.079044212966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46000.079044212966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46000.079044212966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46000.079044212966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46000.079044212966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46000.079044212966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46000.079044212966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46000.079044212966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46000.079044212966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46000.079044212966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46000.079044212966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46000.079044212966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46000.079044212966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46000.079044212966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46000.079044212966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46000.079044212966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46000.079044212966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46000.079044212966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46000.079044212966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46000.079044212966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46000.079044212966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46000.079044212966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46000.079044212966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46000.079044212966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46000.079044212966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46000.079044212966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46000.079044212966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46000.079044212966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46000.079044212966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46000.079044212966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46000.079044212966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46000.079044212966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46000.079044212966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46000.079044212966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46000.079044212966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46000.079044212966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46000.079044212966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46000.079044212966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46000.079044212966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46000.079044212966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46000.079044212966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46000.079044212966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46000.079044212966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46000.079044212966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46000.079044212966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46000.079044212966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46000.079044212966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46000.079044212966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46000.079044212966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46000.079044212966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46000.079044212966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46000.079044212966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46000.079044212966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46000.079044212966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46000.079044212966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46000.079044212966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46000.079044212966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46000.079044212966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46000.079044212966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46000.079044212966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46000.079044212966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46000.079044212966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46000.079044212966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46000.079044212966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46000.079044212966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46000.079044212966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46000.079044212966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46000.079044212966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46000.079044212966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46000.079044212966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46000.079044212966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46000.079044212966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46000.079044212966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46000.079044212966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46000.079044212966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46000.079044212966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46000.079044212966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46000.079044212966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46000.079044212966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46000.079044212966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46000.079044212966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46000.079044212966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46000.079044212966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46000.079044212966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46000.079044212966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46000.079044212966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46000.079044212966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46000.079044212966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46000.079044212966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46000.079044212966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46000.079044212966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46000.079044212966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46000.079044212966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46000.079044212966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46000.079044212966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46000.079044212966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46000.079044212966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46000.079044212966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46000.079044212966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46000.079044212966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46000.079044212966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46000.079044212966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46000.079044212966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46000.079044212966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46000.079044212966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46000.079044212966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46000.079044212966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46000.079044212966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46000.079044212966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46000.079044212966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46000.079044212966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46000.079044212966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46000.079044212966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46000.079044212966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46000.079044212966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46000.079044212966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46000.079044212966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46000.079044212966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46000.079044212966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46000.079044212966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46000.079044212966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46000.079044212966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46000.079044212966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46000.079044212966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46000.079044212966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46000.079044212966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46000.079044212966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46000.079044212966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46000.079044212966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46000.079044212966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46000.079044212966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46000.079044212966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46000.079044212966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46000.079044212966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46000.079044212966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46000.079044212966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46000.079044212966</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46000.079044212966</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2025-12-08T22:55:50Z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