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41" documentId="13_ncr:1_{F6CB121F-512D-4AA6-A0C1-0FB36C537598}" xr6:coauthVersionLast="47" xr6:coauthVersionMax="47" xr10:uidLastSave="{372B376C-0AD5-4CF3-A9DC-CE94834A59DF}"/>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<sst xmlns="http://schemas.openxmlformats.org/spreadsheetml/2006/main" count="180277" uniqueCount="39122">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</sst>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302.31876655092492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45965.267192476851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45965.267192476851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45965.267192476851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45965.267192476851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45965.267192476851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45965.267192476851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45965.267192476851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45965.267192476851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45965.267192476851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45965.267192476851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45965.267192476851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45965.267192476851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45965.267192476851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45965.267192476851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45965.267192476851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45965.267192476851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45965.267192476851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45965.267192476851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45965.267192476851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45965.267192476851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45965.267192476851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45965.267192476851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45965.267192476851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45965.267192476851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45965.267192476851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45965.267192476851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45965.267192476851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45965.267192476851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45965.267192476851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45965.267192476851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45965.267192476851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45965.267192476851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45965.267192476851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45965.267192476851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45965.267192476851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45965.267192476851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45965.267192476851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45965.267192476851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45965.267192476851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45965.267192476851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45965.267192476851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45965.267192476851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45965.267192476851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45965.267192476851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45965.267192476851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45965.267192476851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45965.267192476851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45965.267192476851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45965.267192476851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45965.267192476851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45965.267192476851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45965.267192476851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45965.267192476851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45965.267192476851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45965.267192476851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45965.267192476851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45965.267192476851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45965.267192476851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45965.267192476851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45965.267192476851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45965.267192476851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45965.267192476851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45965.267192476851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45965.267192476851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45965.267192476851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45965.267192476851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45965.267192476851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45965.267192476851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45965.267192476851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45965.267192476851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45965.267192476851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45965.267192476851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45965.267192476851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45965.267192476851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45965.267192476851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45965.267192476851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45965.267192476851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45965.267192476851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45965.267192476851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45965.267192476851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45965.267192476851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45965.267192476851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45965.267192476851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45965.267192476851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45965.267192476851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45965.267192476851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45965.267192476851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45965.267192476851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45965.267192476851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45965.267192476851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45965.267192476851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45965.267192476851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45965.267192476851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45965.267192476851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45965.267192476851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45965.267192476851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45965.267192476851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45965.267192476851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45965.267192476851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45965.267192476851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7F54A98-D999-43F6-8AC3-3C236E27BC7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B7" sqref="B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140.26735451388959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6.5251091435202397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0.39824571759527316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7.947256944316905E-2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45965.267192476851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45965.267192476851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45965.267192476851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45965.267192476851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45965.267192476851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45965.267192476851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45965.267192476851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45965.267192476851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45965.267192476851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45965.267192476851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45965.267192476851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45965.267192476851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45965.267192476851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45965.267192476851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45965.267192476851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45965.267192476851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45965.267192476851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45965.267192476851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45965.267192476851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45965.267192476851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45965.267192476851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45965.267192476851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45965.267192476851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45965.267192476851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45965.267192476851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45965.267192476851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45965.267192476851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45965.267192476851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45965.267192476851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45965.267192476851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45965.267192476851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45965.267192476851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45965.267192476851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45965.267192476851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45965.267192476851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45965.267192476851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45965.267192476851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45965.267192476851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45965.267192476851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45965.267192476851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45965.267192476851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45965.267192476851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45965.267192476851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45965.267192476851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45965.267192476851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45965.267192476851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45965.267192476851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45965.267192476851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45965.267192476851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45965.267192476851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45965.267192476851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45965.267192476851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45965.267192476851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45965.267192476851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45965.267192476851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45965.267192476851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45965.267192476851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45965.267192476851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45965.267192476851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45965.267192476851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45965.267192476851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45965.267192476851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45965.267192476851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45965.267192476851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45965.267192476851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45965.267192476851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45965.267192476851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45965.267192476851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45965.267192476851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45965.267192476851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45965.267192476851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45965.267192476851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45965.267192476851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45965.267192476851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45965.267192476851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45965.267192476851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45965.267192476851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45965.267192476851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45965.267192476851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45965.267192476851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45965.267192476851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45965.267192476851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45965.267192476851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45965.267192476851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45965.267192476851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45965.267192476851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45965.267192476851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45965.267192476851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45965.267192476851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45965.267192476851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45965.267192476851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45965.267192476851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45965.267192476851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45965.267192476851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45965.267192476851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45965.267192476851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45965.267192476851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45965.267192476851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45965.267192476851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45965.267192476851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45965.267192476851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45965.267192476851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45965.267192476851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45965.267192476851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45965.267192476851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45965.267192476851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45965.267192476851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45965.267192476851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45965.267192476851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45965.267192476851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45965.267192476851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45965.267192476851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45965.267192476851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45965.267192476851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45965.267192476851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45965.267192476851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45965.267192476851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45965.267192476851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45965.267192476851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38877</v>
      </c>
      <c r="E2" s="18"/>
      <c r="F2" s="20"/>
      <c r="G2" s="21">
        <f t="shared" ref="G2:G29" ca="1" si="0">IFERROR(NOW()-F2,"-")</f>
        <v>45965.267192476851</v>
      </c>
      <c r="H2" s="22"/>
      <c r="I2" s="19" t="str">
        <f>IFERROR(VLOOKUP(D2,DB!A:F,6,0),"")</f>
        <v>SCECO</v>
      </c>
      <c r="J2" s="18" t="str">
        <f>IFERROR(VLOOKUP(D2,DB!A:G,7,0),"")</f>
        <v>In progress</v>
      </c>
      <c r="K2" s="46"/>
      <c r="L2" s="23" t="str">
        <f>IFERROR(VLOOKUP(D2,DB!A:I,9,0),"")</f>
        <v>Latis</v>
      </c>
    </row>
    <row r="3" spans="1:13" ht="15" customHeight="1">
      <c r="A3" s="19"/>
      <c r="B3" s="62" t="str">
        <f>IFERROR(VLOOKUP(D3,DB!A:K,11,0),"")</f>
        <v/>
      </c>
      <c r="C3" s="18"/>
      <c r="D3" s="18"/>
      <c r="E3" s="18"/>
      <c r="F3" s="20"/>
      <c r="G3" s="21">
        <f t="shared" ca="1" si="0"/>
        <v>45965.267192476851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45965.267192476851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45965.267192476851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45965.267192476851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45965.267192476851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45965.267192476851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45965.267192476851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45965.267192476851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45965.267192476851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45965.267192476851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45965.267192476851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45965.267192476851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45965.267192476851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45965.267192476851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45965.267192476851</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45965.267192476851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45965.267192476851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45965.267192476851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45965.267192476851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45965.267192476851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45965.267192476851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45965.267192476851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45965.267192476851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45965.267192476851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45965.267192476851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45965.267192476851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45965.267192476851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45965.267192476851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45965.267192476851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45965.267192476851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45965.267192476851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45965.267192476851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45965.267192476851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45965.267192476851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45965.267192476851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45965.267192476851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45965.267192476851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45965.267192476851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45965.267192476851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45965.267192476851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45965.267192476851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45965.267192476851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45965.267192476851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45965.267192476851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45965.267192476851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45965.267192476851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45965.267192476851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45965.267192476851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45965.267192476851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45965.267192476851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45965.267192476851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45965.267192476851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45965.267192476851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45965.267192476851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45965.267192476851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45965.267192476851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45965.267192476851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45965.267192476851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45965.267192476851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45965.267192476851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45965.267192476851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45965.267192476851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45965.267192476851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45965.267192476851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45965.267192476851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45965.267192476851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45965.267192476851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45965.267192476851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45965.267192476851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45965.267192476851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45965.267192476851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45965.267192476851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45965.267192476851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45965.267192476851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45965.267192476851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45965.267192476851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45965.267192476851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45965.267192476851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45965.267192476851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45965.267192476851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45965.267192476851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45965.267192476851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45965.267192476851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45965.267192476851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45965.267192476851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45965.267192476851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45965.267192476851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45965.267192476851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45965.267192476851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45965.267192476851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45965.267192476851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45965.267192476851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45965.267192476851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45965.267192476851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45965.267192476851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45965.267192476851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45965.267192476851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45965.267192476851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45965.267192476851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45965.267192476851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45965.267192476851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45965.267192476851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45965.267192476851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45965.267192476851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45965.267192476851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45965.267192476851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45965.267192476851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45965.267192476851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45965.267192476851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45965.267192476851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45965.267192476851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45965.267192476851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45965.267192476851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45965.267192476851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45965.267192476851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45965.267192476851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45965.267192476851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45965.267192476851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45965.267192476851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45965.267192476851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45965.267192476851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45965.267192476851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45965.267192476851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45965.267192476851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45965.267192476851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45965.267192476851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45965.267192476851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45965.267192476851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45965.267192476851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45965.267192476851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45965.267192476851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45965.267192476851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45965.267192476851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45965.267192476851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45965.267192476851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45965.267192476851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45965.267192476851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45965.267192476851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45965.267192476851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45965.267192476851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45965.267192476851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45965.267192476851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45965.267192476851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45965.267192476851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45965.267192476851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45965.267192476851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45965.267192476851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45965.267192476851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45965.267192476851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45965.267192476851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45965.267192476851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45965.267192476851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45965.267192476851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45965.267192476851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45965.267192476851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45965.267192476851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45965.267192476851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45965.267192476851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45965.267192476851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45965.267192476851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45965.267192476851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45965.267192476851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45965.267192476851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45965.267192476851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45965.267192476851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45965.267192476851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45965.267192476851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45965.267192476851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45965.267192476851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45965.267192476851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45965.267192476851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45965.267192476851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45965.267192476851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45965.267192476851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45965.267192476851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45965.267192476851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45965.267192476851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45965.267192476851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45965.267192476851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45965.267192476851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45965.267192476851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45965.267192476851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45965.267192476851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45965.267192476851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45965.267192476851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45965.267192476851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45965.267192476851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45965.267192476851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45965.267192476851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45965.267192476851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45965.267192476851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45965.267192476851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45965.267192476851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45965.267192476851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45965.267192476851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45965.267192476851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45965.267192476851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45965.267192476851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45965.267192476851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45965.267192476851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45965.267192476851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45965.267192476851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45965.267192476851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45965.267192476851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45965.267192476851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45965.267192476851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45965.267192476851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45965.267192476851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45965.267192476851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45965.267192476851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45965.267192476851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45965.267192476851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45965.267192476851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45965.267192476851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45965.267192476851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45965.267192476851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45965.267192476851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45965.267192476851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45965.267192476851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45965.267192476851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45965.267192476851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45965.267192476851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45965.267192476851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45965.267192476851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45965.267192476851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45965.267192476851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45965.267192476851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45965.267192476851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45965.267192476851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45965.267192476851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45965.267192476851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45965.267192476851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45965.267192476851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45965.267192476851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45965.267192476851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45965.267192476851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45965.267192476851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45965.267192476851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45965.267192476851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45965.267192476851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45965.267192476851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45965.267192476851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45965.267192476851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45965.267192476851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45965.267192476851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45965.267192476851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45965.267192476851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45965.267192476851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45965.267192476851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45965.267192476851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45965.267192476851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45965.267192476851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45965.267192476851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45965.267192476851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45965.267192476851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45965.267192476851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45965.267192476851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45965.267192476851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45965.267192476851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45965.267192476851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45965.267192476851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45965.267192476851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45965.267192476851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45965.267192476851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45965.267192476851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45965.267192476851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45965.267192476851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45965.267192476851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45965.267192476851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45965.267192476851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45965.267192476851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45965.267192476851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45965.267192476851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45965.267192476851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45965.267192476851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45965.267192476851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45965.267192476851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45965.267192476851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45965.267192476851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45965.267192476851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45965.267192476851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45965.267192476851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45965.267192476851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45965.267192476851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45965.267192476851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45965.267192476851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45965.267192476851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45965.267192476851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45965.267192476851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45965.267192476851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45965.267192476851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45965.267192476851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45965.267192476851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45965.267192476851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45965.267192476851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45965.267192476851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45965.267192476851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45965.267192476851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45965.267192476851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45965.267192476851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45965.267192476851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45965.267192476851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45965.267192476851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45965.267192476851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45965.267192476851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45965.267192476851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45965.267192476851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45965.267192476851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45965.267192476851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45965.267192476851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45965.267192476851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45965.267192476851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45965.267192476851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45965.267192476851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45965.267192476851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45965.267192476851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45965.267192476851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45965.267192476851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45965.267192476851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45965.267192476851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45965.267192476851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45965.267192476851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45965.267192476851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45965.267192476851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45965.267192476851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45965.267192476851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45965.267192476851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45965.267192476851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45965.267192476851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45965.267192476851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45965.267192476851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45965.267192476851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45965.267192476851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45965.267192476851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45965.267192476851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45965.267192476851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45965.267192476851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45965.267192476851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45965.267192476851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45965.267192476851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45965.267192476851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45965.267192476851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45965.267192476851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45965.267192476851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45965.267192476851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45965.267192476851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45965.267192476851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45965.267192476851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45965.267192476851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45965.267192476851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45965.267192476851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45965.267192476851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45965.267192476851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45965.267192476851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45965.267192476851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45965.267192476851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45965.267192476851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45965.267192476851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45965.267192476851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45965.267192476851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45965.267192476851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45965.267192476851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45965.267192476851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45965.267192476851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45965.267192476851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45965.267192476851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45965.267192476851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45965.267192476851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45965.267192476851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45965.267192476851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45965.267192476851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45965.267192476851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45965.267192476851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45965.267192476851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45965.267192476851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45965.267192476851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45965.267192476851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45965.267192476851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45965.267192476851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45965.267192476851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45965.267192476851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45965.267192476851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45965.267192476851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45965.267192476851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45965.267192476851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45965.267192476851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45965.267192476851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45965.267192476851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45965.267192476851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45965.267192476851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45965.267192476851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45965.267192476851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45965.267192476851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45965.267192476851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45965.267192476851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45965.267192476851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45965.267192476851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45965.267192476851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45965.267192476851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45965.267192476851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45965.267192476851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45965.267192476851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45965.267192476851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45965.267192476851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45965.267192476851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45965.267192476851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45965.267192476851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45965.267192476851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45965.267192476851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45965.267192476851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45965.267192476851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45965.267192476851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45965.267192476851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45965.267192476851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45965.267192476851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45965.267192476851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45965.267192476851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45965.267192476851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45965.267192476851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45965.267192476851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45965.267192476851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45965.267192476851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45965.267192476851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45965.267192476851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45965.267192476851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45965.267192476851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45965.267192476851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45965.267192476851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45965.267192476851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45965.267192476851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45965.267192476851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45965.267192476851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45965.267192476851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45965.267192476851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45965.267192476851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45965.267192476851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45965.267192476851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45965.267192476851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45965.267192476851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45965.267192476851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45965.267192476851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45965.267192476851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45965.267192476851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45965.267192476851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45965.267192476851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45965.267192476851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45965.267192476851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45965.267192476851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45965.267192476851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45965.267192476851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45965.267192476851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45965.267192476851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45965.267192476851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45965.267192476851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45965.267192476851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45965.267192476851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45965.267192476851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45965.267192476851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45965.267192476851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45965.267192476851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45965.267192476851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45965.267192476851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45965.267192476851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45965.267192476851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45965.267192476851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45965.267192476851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45965.267192476851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45965.267192476851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45965.267192476851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45965.267192476851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45965.267192476851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45965.267192476851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45965.267192476851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45965.267192476851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45965.267192476851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45965.267192476851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45965.267192476851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45965.267192476851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45965.267192476851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45965.267192476851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45965.267192476851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45965.267192476851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45965.267192476851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45965.267192476851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45965.267192476851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45965.267192476851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45965.267192476851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45965.267192476851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45965.267192476851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45965.267192476851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45965.267192476851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45965.267192476851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45965.267192476851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45965.267192476851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45965.267192476851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45965.267192476851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45965.267192476851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45965.267192476851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45965.267192476851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45965.267192476851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45965.267192476851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45965.267192476851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45965.267192476851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45965.267192476851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45965.267192476851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45965.267192476851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45965.267192476851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45965.267192476851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45965.267192476851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45965.267192476851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45965.267192476851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45965.267192476851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45965.267192476851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45965.267192476851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45965.267192476851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45965.267192476851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45965.267192476851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45965.267192476851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45965.267192476851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45965.267192476851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45965.267192476851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45965.267192476851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45965.267192476851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45965.267192476851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45965.267192476851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45965.267192476851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45965.267192476851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45965.267192476851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45965.267192476851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45965.267192476851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45965.267192476851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45965.267192476851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45965.267192476851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45965.267192476851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45965.267192476851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45965.267192476851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45965.267192476851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45965.267192476851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45965.267192476851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45965.267192476851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45965.267192476851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45965.267192476851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45965.267192476851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45965.267192476851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45965.267192476851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45965.267192476851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45965.267192476851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45965.267192476851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45965.267192476851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45965.267192476851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45965.267192476851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45965.267192476851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45965.267192476851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45965.267192476851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45965.267192476851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45965.267192476851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45965.267192476851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45965.267192476851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45965.267192476851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45965.267192476851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45965.267192476851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45965.267192476851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45965.267192476851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45965.267192476851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45965.267192476851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45965.267192476851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45965.267192476851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45965.267192476851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45965.267192476851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45965.267192476851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45965.267192476851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45965.267192476851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45965.267192476851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45965.267192476851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45965.267192476851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45965.267192476851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45965.267192476851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45965.267192476851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45965.267192476851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45965.267192476851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45965.267192476851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45965.267192476851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45965.267192476851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45965.267192476851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45965.267192476851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45965.267192476851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45965.267192476851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45965.267192476851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45965.267192476851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45965.267192476851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45965.267192476851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45965.267192476851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45965.267192476851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45965.267192476851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45965.267192476851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45965.267192476851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45965.267192476851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45965.267192476851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45965.267192476851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45965.267192476851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45965.267192476851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45965.267192476851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45965.267192476851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45965.267192476851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45965.267192476851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45965.267192476851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45965.267192476851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45965.267192476851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45965.267192476851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45965.267192476851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45965.267192476851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45965.267192476851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45965.267192476851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45965.267192476851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45965.267192476851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45965.267192476851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45965.267192476851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45965.267192476851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45965.267192476851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45965.267192476851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45965.267192476851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45965.267192476851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45965.267192476851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45965.267192476851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45965.267192476851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45965.267192476851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45965.267192476851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45965.267192476851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45965.267192476851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45965.267192476851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45965.267192476851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45965.267192476851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45965.267192476851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45965.267192476851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45965.267192476851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45965.267192476851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45965.267192476851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45965.267192476851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45965.267192476851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45965.267192476851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45965.267192476851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45965.267192476851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45965.267192476851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45965.267192476851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45965.267192476851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45965.267192476851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45965.267192476851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45965.267192476851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45965.267192476851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45965.267192476851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45965.267192476851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45965.267192476851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45965.267192476851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45965.267192476851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45965.267192476851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45965.267192476851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45965.267192476851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45965.267192476851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45965.267192476851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45965.267192476851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45965.267192476851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45965.267192476851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45965.267192476851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45965.267192476851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45965.267192476851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45965.267192476851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45965.267192476851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45965.267192476851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45965.267192476851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45965.267192476851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45965.267192476851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45965.267192476851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45965.267192476851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45965.267192476851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45965.267192476851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45965.267192476851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45965.267192476851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45965.267192476851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45965.267192476851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45965.267192476851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45965.267192476851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45965.267192476851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45965.267192476851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45965.267192476851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45965.267192476851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45965.267192476851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45965.267192476851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45965.267192476851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45965.267192476851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45965.267192476851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45965.267192476851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45965.267192476851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45965.267192476851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45965.267192476851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45965.267192476851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45965.267192476851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45965.267192476851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45965.267192476851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45965.267192476851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45965.267192476851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45965.267192476851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45965.267192476851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45965.267192476851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45965.267192476851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45965.267192476851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45965.267192476851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45965.267192476851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45965.267192476851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45965.267192476851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45965.267192476851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45965.267192476851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45965.267192476851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45965.267192476851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45965.267192476851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45965.267192476851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45965.267192476851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45965.267192476851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45965.267192476851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45965.267192476851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45965.267192476851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45965.267192476851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45965.267192476851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45965.267192476851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45965.267192476851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45965.267192476851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45965.267192476851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45965.267192476851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45965.267192476851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45965.267192476851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45965.267192476851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45965.267192476851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45965.267192476851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45965.267192476851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45965.267192476851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45965.267192476851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45965.267192476851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45965.267192476851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45965.267192476851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45965.267192476851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45965.267192476851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45965.267192476851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45965.267192476851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45965.267192476851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45965.267192476851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45965.267192476851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45965.267192476851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45965.267192476851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45965.267192476851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45965.267192476851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45965.267192476851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45965.267192476851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45965.267192476851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45965.267192476851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45965.267192476851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45965.267192476851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45965.267192476851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45965.267192476851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45965.267192476851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45965.267192476851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45965.267192476851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45965.267192476851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45965.267192476851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45965.267192476851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45965.267192476851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45965.267192476851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45965.267192476851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45965.267192476851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45965.267192476851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45965.267192476851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45965.267192476851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45965.267192476851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45965.267192476851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45965.267192476851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45965.267192476851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45965.267192476851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45965.267192476851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45965.267192476851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45965.267192476851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45965.267192476851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45965.267192476851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45965.267192476851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45965.267192476851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45965.267192476851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45965.267192476851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45965.267192476851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45965.267192476851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45965.267192476851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45965.267192476851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45965.267192476851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45965.267192476851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45965.267192476851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45965.267192476851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45965.267192476851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45965.267192476851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45965.267192476851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45965.267192476851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45965.267192476851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45965.267192476851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45965.267192476851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45965.267192476851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45965.267192476851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45965.267192476851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45965.267192476851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45965.267192476851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45965.267192476851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45965.267192476851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45965.267192476851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45965.267192476851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45965.267192476851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45965.267192476851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45965.267192476851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45965.267192476851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45965.267192476851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45965.267192476851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45965.267192476851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45965.267192476851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45965.267192476851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45965.267192476851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45965.267192476851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45965.267192476851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45965.267192476851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45965.267192476851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45965.267192476851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45965.267192476851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45965.267192476851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45965.267192476851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45965.267192476851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45965.267192476851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45965.267192476851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45965.267192476851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45965.267192476851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45965.267192476851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45965.267192476851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45965.267192476851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45965.267192476851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45965.267192476851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45965.267192476851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45965.267192476851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45965.267192476851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45965.267192476851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45965.267192476851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45965.267192476851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45965.267192476851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45965.267192476851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45965.267192476851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45965.267192476851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45965.267192476851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45965.267192476851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45965.267192476851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45965.267192476851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45965.267192476851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45965.267192476851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45965.267192476851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45965.267192476851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45965.267192476851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45965.267192476851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45965.267192476851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45965.267192476851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45965.267192476851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45965.267192476851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45965.267192476851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45965.267192476851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45965.267192476851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45965.267192476851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45965.267192476851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45965.267192476851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45965.267192476851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45965.267192476851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45965.267192476851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45965.267192476851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45965.267192476851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45965.267192476851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45965.267192476851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45965.267192476851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45965.267192476851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45965.267192476851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45965.267192476851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45965.267192476851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45965.267192476851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45965.267192476851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45965.267192476851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45965.267192476851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45965.267192476851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45965.267192476851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45965.267192476851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45965.267192476851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45965.267192476851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45965.267192476851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45965.267192476851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45965.267192476851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45965.267192476851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45965.267192476851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45965.267192476851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45965.267192476851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45965.267192476851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45965.267192476851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45965.267192476851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45965.267192476851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45965.267192476851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45965.267192476851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45965.267192476851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45965.267192476851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45965.267192476851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45965.267192476851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45965.267192476851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45965.267192476851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45965.267192476851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45965.267192476851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45965.267192476851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45965.267192476851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45965.267192476851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45965.267192476851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45965.267192476851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45965.267192476851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45965.267192476851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45965.267192476851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45965.267192476851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45965.267192476851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45965.267192476851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45965.267192476851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45965.267192476851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45965.267192476851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45965.267192476851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45965.267192476851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45965.267192476851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45965.267192476851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45965.267192476851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45965.267192476851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45965.267192476851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45965.267192476851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45965.267192476851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45965.267192476851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45965.267192476851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45965.267192476851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45965.267192476851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45965.267192476851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45965.267192476851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45965.267192476851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45965.267192476851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45965.267192476851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45965.267192476851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45965.267192476851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45965.267192476851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45965.267192476851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45965.267192476851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45965.267192476851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45965.267192476851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45965.267192476851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45965.267192476851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45965.267192476851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45965.267192476851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45965.267192476851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45965.267192476851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45965.267192476851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45965.267192476851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45965.267192476851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45965.267192476851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45965.267192476851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45965.267192476851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45965.267192476851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45965.267192476851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45965.267192476851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45965.267192476851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45965.267192476851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45965.267192476851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45965.267192476851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45965.267192476851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45965.267192476851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45965.267192476851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45965.267192476851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45965.267192476851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45965.267192476851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45965.267192476851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45965.267192476851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45965.267192476851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45965.267192476851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45965.267192476851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45965.267192476851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45965.267192476851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45965.267192476851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45965.267192476851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45965.267192476851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45965.267192476851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45965.267192476851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45965.267192476851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45965.267192476851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45965.267192476851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45965.267192476851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45965.267192476851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45965.267192476851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45965.267192476851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45965.267192476851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45965.267192476851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45965.267192476851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45965.267192476851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45965.267192476851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45965.267192476851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45965.267192476851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45965.267192476851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45965.267192476851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45965.267192476851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45965.267192476851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45965.267192476851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45965.267192476851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45965.267192476851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45965.267192476851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45965.267192476851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45965.267192476851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45965.267192476851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45965.267192476851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45965.267192476851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45965.267192476851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45965.267192476851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45965.267192476851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45965.267192476851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45965.267192476851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45965.267192476851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45965.267192476851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45965.267192476851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45965.267192476851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45965.267192476851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45965.267192476851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45965.267192476851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45965.267192476851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45965.267192476851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45965.267192476851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45965.267192476851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45965.267192476851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45965.267192476851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45965.267192476851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45965.267192476851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45965.267192476851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45965.267192476851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45965.267192476851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45965.267192476851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45965.267192476851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45965.267192476851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45965.267192476851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45965.267192476851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45965.267192476851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45965.267192476851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45965.267192476851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45965.267192476851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45965.267192476851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45965.267192476851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45965.267192476851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45965.267192476851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45965.267192476851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45965.267192476851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45965.267192476851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45965.267192476851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45965.267192476851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45965.267192476851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45965.267192476851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45965.267192476851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45965.267192476851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45965.267192476851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45965.267192476851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45965.267192476851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45965.267192476851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45965.267192476851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45965.267192476851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45965.267192476851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45965.267192476851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45965.267192476851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45965.267192476851</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261.78647488425486</v>
      </c>
      <c r="H2" s="98">
        <v>45703.474768518521</v>
      </c>
      <c r="I2" s="98" t="str">
        <f>IFERROR(VLOOKUP(D2,DB!A:F,6,0),"")</f>
        <v>SCECO</v>
      </c>
      <c r="J2" s="98" t="str">
        <f>IFERROR(VLOOKUP(D2,DB!A:G,7,0),"")</f>
        <v>Dead</v>
      </c>
      <c r="K2" s="100" t="s">
        <v>39113</v>
      </c>
      <c r="L2" s="93" t="str">
        <f>IFERROR(VLOOKUP(D2,DB!A:I,9,0),"")</f>
        <v>Latis</v>
      </c>
    </row>
    <row r="3" spans="1:16" ht="15" customHeight="1">
      <c r="A3" s="118"/>
      <c r="B3" s="118" t="str">
        <f>IFERROR(VLOOKUP(D3,DB!A:K,11,0),"")</f>
        <v/>
      </c>
      <c r="C3" s="119"/>
      <c r="D3" s="120" t="s">
        <v>39111</v>
      </c>
      <c r="E3" s="97"/>
      <c r="F3" s="122"/>
      <c r="G3" s="123">
        <f ca="1">IFERROR(NOW()-F3,"")</f>
        <v>45965.267192476851</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45965.267192476851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45965.267192476851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45965.267192476851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45965.267192476851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45965.267192476851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45965.267192476851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45965.267192476851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45965.267192476851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45965.267192476851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45965.267192476851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45965.267192476851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45965.267192476851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45965.267192476851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45965.267192476851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45965.267192476851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45965.267192476851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45965.267192476851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45965.267192476851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45965.267192476851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45965.267192476851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45965.267192476851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45965.267192476851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45965.267192476851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45965.267192476851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45965.267192476851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45965.267192476851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45965.267192476851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45965.267192476851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45965.267192476851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45965.267192476851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45965.267192476851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45965.267192476851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45965.267192476851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45965.267192476851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45965.267192476851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45965.267192476851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45965.267192476851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45965.267192476851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45965.267192476851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45965.267192476851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45965.267192476851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45965.267192476851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45965.267192476851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45965.267192476851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45965.267192476851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45965.267192476851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45965.267192476851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45965.267192476851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45965.267192476851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45965.267192476851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45965.267192476851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45965.267192476851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45965.267192476851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45965.267192476851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45965.267192476851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45965.267192476851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45965.267192476851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45965.267192476851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45965.267192476851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45965.267192476851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45965.267192476851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45965.267192476851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45965.267192476851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45965.267192476851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45965.267192476851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45965.267192476851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45965.267192476851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45965.267192476851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45965.267192476851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45965.267192476851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45965.267192476851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45965.267192476851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45965.267192476851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45965.267192476851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73.43513229166274</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39.078315162034414</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16.606081365738646</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45965.267192476851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45965.267192476851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45965.267192476851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45965.267192476851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45965.267192476851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45965.267192476851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45965.267192476851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45965.267192476851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45965.267192476851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45965.267192476851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45965.267192476851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45965.267192476851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45965.267192476851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45965.267192476851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45965.267192476851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45965.267192476851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45965.267192476851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45965.267192476851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45965.267192476851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45965.267192476851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45965.267192476851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45965.267192476851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45965.267192476851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45965.267192476851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45965.267192476851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45965.267192476851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45965.267192476851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45965.267192476851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45965.267192476851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45965.267192476851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45965.267192476851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45965.267192476851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45965.267192476851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45965.267192476851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45965.267192476851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45965.267192476851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45965.267192476851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45965.267192476851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45965.267192476851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45965.267192476851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45965.267192476851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45965.267192476851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45965.267192476851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45965.267192476851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45965.267192476851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45965.267192476851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45965.267192476851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45965.267192476851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45965.267192476851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45965.267192476851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45965.267192476851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45965.267192476851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45965.267192476851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45965.267192476851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45965.267192476851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45965.267192476851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45965.267192476851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45965.267192476851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45965.267192476851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45965.267192476851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45965.267192476851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45965.267192476851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45965.267192476851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45965.267192476851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45965.267192476851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45965.267192476851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45965.267192476851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45965.267192476851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45965.267192476851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45965.267192476851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45965.267192476851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45965.267192476851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45965.267192476851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45965.267192476851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45965.267192476851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45965.267192476851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45965.267192476851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45965.267192476851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45965.267192476851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45965.267192476851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45965.267192476851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45965.267192476851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45965.267192476851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45965.267192476851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45965.267192476851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45965.267192476851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45965.267192476851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45965.267192476851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45965.267192476851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45965.267192476851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45965.267192476851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45965.267192476851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45965.267192476851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45965.267192476851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45965.267192476851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45965.267192476851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45965.267192476851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45965.267192476851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45965.267192476851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45965.267192476851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45965.267192476851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45965.267192476851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45965.267192476851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45965.267192476851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45965.267192476851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45965.267192476851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45965.267192476851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45965.267192476851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45965.267192476851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45965.267192476851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45965.267192476851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45965.267192476851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45965.267192476851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45965.267192476851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45965.267192476851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45965.267192476851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45965.267192476851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45965.267192476851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45965.267192476851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45965.267192476851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45965.267192476851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45965.267192476851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45965.267192476851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45965.267192476851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45965.267192476851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45965.267192476851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45965.267192476851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45965.267192476851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45965.267192476851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45965.267192476851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45965.267192476851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45965.267192476851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45965.267192476851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45965.267192476851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45965.267192476851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45965.267192476851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45965.267192476851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45965.267192476851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45965.267192476851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45965.267192476851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45965.267192476851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45965.267192476851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45965.267192476851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45965.267192476851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45965.267192476851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45965.267192476851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45965.267192476851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45965.267192476851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45965.267192476851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45965.267192476851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45965.267192476851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45965.267192476851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45965.267192476851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45965.267192476851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45965.267192476851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45965.267192476851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45965.267192476851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45965.267192476851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45965.267192476851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45965.267192476851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45965.267192476851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45965.267192476851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45965.267192476851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45965.267192476851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45965.267192476851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45965.267192476851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45965.267192476851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45965.267192476851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45965.267192476851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45965.267192476851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45965.267192476851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45965.267192476851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45965.267192476851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45965.267192476851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45965.267192476851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45965.267192476851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45965.267192476851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45965.267192476851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45965.267192476851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45965.267192476851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45965.267192476851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45965.267192476851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45965.267192476851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45965.267192476851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45965.267192476851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45965.267192476851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45965.267192476851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45965.267192476851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45965.267192476851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45965.267192476851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45965.267192476851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45965.267192476851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45965.267192476851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45965.267192476851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45965.267192476851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45965.267192476851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45965.267192476851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45965.267192476851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45965.267192476851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45965.267192476851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45965.267192476851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45965.267192476851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45965.267192476851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45965.267192476851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45965.267192476851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45965.267192476851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45965.267192476851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45965.267192476851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45965.267192476851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45965.267192476851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45965.267192476851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45965.267192476851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45965.267192476851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45965.267192476851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45965.267192476851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45965.267192476851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45965.267192476851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45965.267192476851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45965.267192476851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45965.267192476851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45965.267192476851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45965.267192476851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45965.267192476851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45965.267192476851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45965.267192476851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45965.267192476851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45965.267192476851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45965.267192476851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45965.267192476851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45965.267192476851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45965.267192476851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45965.267192476851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45965.267192476851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45965.267192476851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45965.267192476851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45965.267192476851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45965.267192476851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45965.267192476851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45965.267192476851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45965.267192476851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45965.267192476851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45965.267192476851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45965.267192476851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45965.267192476851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45965.267192476851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45965.267192476851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45965.267192476851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45965.267192476851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45965.267192476851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45965.267192476851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45965.267192476851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45965.267192476851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45965.267192476851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45965.267192476851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45965.267192476851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45965.267192476851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45965.267192476851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45965.267192476851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45965.267192476851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45965.267192476851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45965.267192476851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45965.267192476851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45965.267192476851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45965.267192476851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45965.267192476851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45965.267192476851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45965.267192476851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45965.267192476851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45965.267192476851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45965.267192476851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45965.267192476851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45965.267192476851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45965.267192476851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45965.267192476851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45965.267192476851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45965.267192476851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45965.267192476851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45965.267192476851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45965.267192476851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45965.267192476851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45965.267192476851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45965.267192476851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45965.267192476851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45965.267192476851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45965.267192476851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45965.267192476851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45965.267192476851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45965.267192476851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45965.267192476851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45965.267192476851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45965.267192476851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45965.267192476851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45965.267192476851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45965.267192476851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45965.267192476851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45965.267192476851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45965.267192476851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45965.267192476851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45965.267192476851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45965.267192476851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45965.267192476851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45965.267192476851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45965.267192476851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45965.267192476851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45965.267192476851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45965.267192476851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45965.267192476851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45965.267192476851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45965.267192476851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45965.267192476851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45965.267192476851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45965.267192476851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45965.267192476851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45965.267192476851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45965.267192476851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45965.267192476851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45965.267192476851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45965.267192476851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45965.267192476851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45965.267192476851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45965.267192476851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45965.267192476851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45965.267192476851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45965.267192476851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45965.267192476851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45965.267192476851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45965.267192476851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45965.267192476851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45965.267192476851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45965.267192476851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45965.267192476851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45965.267192476851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45965.267192476851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45965.267192476851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45965.267192476851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45965.267192476851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45965.267192476851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45965.267192476851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45965.267192476851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45965.267192476851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45965.267192476851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45965.267192476851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45965.267192476851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45965.267192476851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45965.267192476851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2</v>
      </c>
      <c r="D2" s="169" t="s">
        <v>38968</v>
      </c>
      <c r="E2" s="102" t="s">
        <v>39021</v>
      </c>
      <c r="F2" s="171">
        <v>45965.225231481483</v>
      </c>
      <c r="G2" s="115">
        <f t="shared" ref="G2:G6" ca="1" si="0">IFERROR(NOW()-F2,"-")</f>
        <v>4.1960995367844589E-2</v>
      </c>
      <c r="H2" s="171">
        <v>45965.202731481484</v>
      </c>
      <c r="I2" s="169" t="str">
        <f>IFERROR(VLOOKUP(D2,DB!A:F,6,0),"")</f>
        <v>Generator-SG</v>
      </c>
      <c r="J2" s="169" t="str">
        <f>IFERROR(VLOOKUP(D2,DB!A:G,7,0),"")</f>
        <v>Vandalized</v>
      </c>
      <c r="K2" s="172" t="s">
        <v>39121</v>
      </c>
      <c r="L2" s="173" t="str">
        <f>IFERROR(VLOOKUP(D2,DB!A:I,9,0),"")</f>
        <v>Latis</v>
      </c>
    </row>
    <row r="3" spans="1:16383" ht="31.5" customHeight="1">
      <c r="A3" s="168"/>
      <c r="B3" s="169" t="str">
        <f>IFERROR(VLOOKUP(D3,DB!A:K,11,0),"")</f>
        <v/>
      </c>
      <c r="C3" s="170"/>
      <c r="D3" s="169"/>
      <c r="E3" s="102"/>
      <c r="F3" s="171"/>
      <c r="G3" s="115">
        <f t="shared" ca="1" si="0"/>
        <v>45965.267192476851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45965.267192476851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45965.267192476851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45965.267192476851</v>
      </c>
      <c r="H6" s="171"/>
      <c r="I6" s="169" t="str">
        <f>IFERROR(VLOOKUP(D6,DB!A:F,6,0),"")</f>
        <v/>
      </c>
      <c r="J6" s="169" t="str">
        <f>IFERROR(VLOOKUP(D6,DB!A:G,7,0),"")</f>
        <v/>
      </c>
      <c r="K6" s="172"/>
      <c r="L6" s="173" t="str">
        <f>IFERROR(VLOOKUP(D6,DB!A:I,9,0),"")</f>
        <v/>
      </c>
    </row>
    <row r="7" spans="1:16383" ht="31.5" customHeight="1">
      <c r="A7" s="103"/>
      <c r="B7" s="102" t="str">
        <f>IFERROR(VLOOKUP(D7,DB!A:K,11,0),"")</f>
        <v>R6</v>
      </c>
      <c r="C7" s="104"/>
      <c r="D7" s="102" t="s">
        <v>36448</v>
      </c>
      <c r="E7" s="105"/>
      <c r="F7" s="106"/>
      <c r="G7" s="76">
        <f ca="1">IFERROR(NOW()-F7,"-")</f>
        <v>45965.267192476851</v>
      </c>
      <c r="H7" s="106"/>
      <c r="I7" s="102" t="str">
        <f>IFERROR(VLOOKUP(D7,DB!A:F,6,0),"")</f>
        <v>SCECO</v>
      </c>
      <c r="J7" s="101" t="str">
        <f>IFERROR(VLOOKUP(D7,DB!A:G,7,0),"")</f>
        <v>Dead</v>
      </c>
      <c r="K7" s="107"/>
      <c r="L7" s="108" t="str">
        <f>IFERROR(VLOOKUP(D7,DB!A:I,9,0),"")</f>
        <v>Latis</v>
      </c>
    </row>
    <row r="8" spans="1:16383" ht="31.5" customHeight="1">
      <c r="A8" s="103"/>
      <c r="B8" s="102" t="str">
        <f>IFERROR(VLOOKUP(D8,DB!A:K,11,0),"")</f>
        <v/>
      </c>
      <c r="C8" s="104"/>
      <c r="D8" s="102"/>
      <c r="E8" s="105"/>
      <c r="F8" s="106"/>
      <c r="G8" s="76">
        <f ca="1">IFERROR(NOW()-F8,"-")</f>
        <v>45965.267192476851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45965.267192476851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45965.267192476851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45965.267192476851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45965.267192476851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45965.267192476851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45965.267192476851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45965.267192476851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45965.267192476851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45965.267192476851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45965.267192476851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45965.267192476851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45965.267192476851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45965.267192476851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45965.267192476851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45965.267192476851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45965.267192476851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45965.267192476851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45965.267192476851</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2025-11-04T03:24:46Z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